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aseheath.sharepoint.com/teams/equine/Shared Documents/Commercial/Competitions/British Showjumping/2024/june/"/>
    </mc:Choice>
  </mc:AlternateContent>
  <xr:revisionPtr revIDLastSave="0" documentId="13_ncr:40009_{90DE4DB3-CA33-4E95-BB1F-667223BEA32F}" xr6:coauthVersionLast="47" xr6:coauthVersionMax="47" xr10:uidLastSave="{00000000-0000-0000-0000-000000000000}"/>
  <bookViews>
    <workbookView xWindow="-120" yWindow="-120" windowWidth="29040" windowHeight="15840"/>
  </bookViews>
  <sheets>
    <sheet name="Reaseheath British Showjumping " sheetId="1" r:id="rId1"/>
    <sheet name="contacts" sheetId="2" r:id="rId2"/>
  </sheets>
  <calcPr calcId="0"/>
</workbook>
</file>

<file path=xl/calcChain.xml><?xml version="1.0" encoding="utf-8"?>
<calcChain xmlns="http://schemas.openxmlformats.org/spreadsheetml/2006/main">
  <c r="B140" i="2" l="1"/>
  <c r="B139" i="2"/>
  <c r="B138" i="2"/>
  <c r="B135" i="2"/>
  <c r="B134" i="2"/>
  <c r="B133" i="2"/>
  <c r="B132" i="2"/>
  <c r="B131" i="2"/>
  <c r="B130" i="2"/>
  <c r="B129" i="2"/>
  <c r="B128" i="2"/>
  <c r="B125" i="2"/>
  <c r="B124" i="2"/>
  <c r="B123" i="2"/>
  <c r="B122" i="2"/>
  <c r="B121" i="2"/>
  <c r="B120" i="2"/>
  <c r="B119" i="2"/>
  <c r="B118" i="2"/>
  <c r="B117" i="2"/>
  <c r="B116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6" i="2"/>
  <c r="B95" i="2"/>
  <c r="B92" i="2"/>
  <c r="B90" i="2"/>
  <c r="B89" i="2"/>
  <c r="B88" i="2"/>
  <c r="B87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7" i="2"/>
  <c r="B56" i="2"/>
  <c r="B55" i="2"/>
  <c r="B54" i="2"/>
  <c r="B53" i="2"/>
  <c r="B52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0" i="2"/>
  <c r="B29" i="2"/>
  <c r="B28" i="2"/>
  <c r="B27" i="2"/>
  <c r="B26" i="2"/>
  <c r="B25" i="2"/>
  <c r="B24" i="2"/>
  <c r="B20" i="2"/>
  <c r="B19" i="2"/>
  <c r="B16" i="2"/>
  <c r="B14" i="2"/>
  <c r="B11" i="2"/>
  <c r="B10" i="2"/>
  <c r="B9" i="2"/>
  <c r="B8" i="2"/>
  <c r="B6" i="2"/>
</calcChain>
</file>

<file path=xl/sharedStrings.xml><?xml version="1.0" encoding="utf-8"?>
<sst xmlns="http://schemas.openxmlformats.org/spreadsheetml/2006/main" count="678" uniqueCount="214">
  <si>
    <t>Class Name</t>
  </si>
  <si>
    <t>Rider Name</t>
  </si>
  <si>
    <t>Horse Owner Name</t>
  </si>
  <si>
    <t>1 Clear Round</t>
  </si>
  <si>
    <t>Tess Walley</t>
  </si>
  <si>
    <t>Star</t>
  </si>
  <si>
    <t>Andrew Walley</t>
  </si>
  <si>
    <t>andy.wal@hotmail.co.uk</t>
  </si>
  <si>
    <t>2a Showjumping - British Showjumping - Club - 60cm - Junior</t>
  </si>
  <si>
    <t xml:space="preserve">Alice Cowley </t>
  </si>
  <si>
    <t xml:space="preserve">Yes John </t>
  </si>
  <si>
    <t xml:space="preserve">Laura Cowley </t>
  </si>
  <si>
    <t>laura.pemberton@icloud.com</t>
  </si>
  <si>
    <t>Rosie  Beech</t>
  </si>
  <si>
    <t>Isora</t>
  </si>
  <si>
    <t xml:space="preserve">Corinne Collins </t>
  </si>
  <si>
    <t>corinne@crossmerefarm.co.uk</t>
  </si>
  <si>
    <t xml:space="preserve">Sandene Sandstorm V </t>
  </si>
  <si>
    <t>Beech</t>
  </si>
  <si>
    <t>3 Showjumping - British Showjumping - Club - 70 cm  - Junior</t>
  </si>
  <si>
    <t>Lucky Lane Wagtail II</t>
  </si>
  <si>
    <t>4 Showjumping - British Showjumping - Club - 80 cm  - Junior</t>
  </si>
  <si>
    <t>Elana  Davies</t>
  </si>
  <si>
    <t>Beauty vi</t>
  </si>
  <si>
    <t>Colin Davies</t>
  </si>
  <si>
    <t>colin.davies@sky.com</t>
  </si>
  <si>
    <t>6 Pony Intro 70cm Open</t>
  </si>
  <si>
    <t>Ella Bryers</t>
  </si>
  <si>
    <t xml:space="preserve">Colin </t>
  </si>
  <si>
    <t xml:space="preserve">Nicola Bryers </t>
  </si>
  <si>
    <t>nicola.bryers@btinternet.com</t>
  </si>
  <si>
    <t xml:space="preserve">Ellie  Tonkin </t>
  </si>
  <si>
    <t>Taurmore Something Wonderful</t>
  </si>
  <si>
    <t xml:space="preserve">Vicki Tonkin </t>
  </si>
  <si>
    <t>vickiswin@hotmail.co.uk</t>
  </si>
  <si>
    <t>Frankie Cosgrove</t>
  </si>
  <si>
    <t xml:space="preserve">Good Golly Miss Molly </t>
  </si>
  <si>
    <t>Abby Cosgrove</t>
  </si>
  <si>
    <t>abbycosgrove@me.com</t>
  </si>
  <si>
    <t>Lorena Hanson-Lamb</t>
  </si>
  <si>
    <t xml:space="preserve">BURESIDE WONDER </t>
  </si>
  <si>
    <t>Alisha lamb</t>
  </si>
  <si>
    <t>alishalamb80@gmail.com</t>
  </si>
  <si>
    <t xml:space="preserve">Poppy Williams </t>
  </si>
  <si>
    <t>Casey</t>
  </si>
  <si>
    <t>Stacey Hancock</t>
  </si>
  <si>
    <t>kes.nic@hotmail.com</t>
  </si>
  <si>
    <t>Sandy Walley</t>
  </si>
  <si>
    <t>Shazza</t>
  </si>
  <si>
    <t>Brook House Miss Bronte</t>
  </si>
  <si>
    <t>7a Pony British Novice First Round</t>
  </si>
  <si>
    <t xml:space="preserve">Amelia  Constantine </t>
  </si>
  <si>
    <t>Riverbank tiger lilly</t>
  </si>
  <si>
    <t xml:space="preserve">Nia Constantine </t>
  </si>
  <si>
    <t>niaahughes@btinternet.com</t>
  </si>
  <si>
    <t>Bananarama new dawn</t>
  </si>
  <si>
    <t>Grace Owen</t>
  </si>
  <si>
    <t>Chezmar Touch of Class</t>
  </si>
  <si>
    <t>Amanda Owen</t>
  </si>
  <si>
    <t>Amandaowen99@live.com</t>
  </si>
  <si>
    <t>Kelsey Clark</t>
  </si>
  <si>
    <t>Tarnbrook Telstar</t>
  </si>
  <si>
    <t xml:space="preserve">Jayne Clark </t>
  </si>
  <si>
    <t>jayneclark179@gmail.com</t>
  </si>
  <si>
    <t>Diamonty II</t>
  </si>
  <si>
    <t>Jayne Clark</t>
  </si>
  <si>
    <t>lexie corcoran</t>
  </si>
  <si>
    <t>Clounanna Archie Boy</t>
  </si>
  <si>
    <t>Suzanne Corcoran</t>
  </si>
  <si>
    <t>suzanne221972@gmail.com</t>
  </si>
  <si>
    <t xml:space="preserve">Badger </t>
  </si>
  <si>
    <t>Reeva  Mason</t>
  </si>
  <si>
    <t>Sandys Mel</t>
  </si>
  <si>
    <t>Andrew Mason</t>
  </si>
  <si>
    <t>andrew.mason01@hotmail.com</t>
  </si>
  <si>
    <t xml:space="preserve">Ruby  Johnson </t>
  </si>
  <si>
    <t>Kissemmie Daydream</t>
  </si>
  <si>
    <t>Kate Johnson</t>
  </si>
  <si>
    <t>katecrank@icloud.com</t>
  </si>
  <si>
    <t>Sophia Hogan</t>
  </si>
  <si>
    <t>Rosie Mae Harmony</t>
  </si>
  <si>
    <t>Ruth Hogan</t>
  </si>
  <si>
    <t>hogancaravan@hotmail.co.uk</t>
  </si>
  <si>
    <t xml:space="preserve">Zea  Adams </t>
  </si>
  <si>
    <t xml:space="preserve">TIGER KING </t>
  </si>
  <si>
    <t>Becky bosworth</t>
  </si>
  <si>
    <t>beckybondequine@gmail.com</t>
  </si>
  <si>
    <t>7b Pony Intro 80cm Open</t>
  </si>
  <si>
    <t xml:space="preserve">Daisy  Cietak </t>
  </si>
  <si>
    <t>Goldilocks V</t>
  </si>
  <si>
    <t xml:space="preserve">Kate Blachurst </t>
  </si>
  <si>
    <t>kateonthebit@gmail.com</t>
  </si>
  <si>
    <t>morrigan serena</t>
  </si>
  <si>
    <t>sally harris</t>
  </si>
  <si>
    <t>TARRYWOOD IN A PICKLE (Kestral)</t>
  </si>
  <si>
    <t>Miss Alisha Lamb</t>
  </si>
  <si>
    <t xml:space="preserve">STOCAI BAINE </t>
  </si>
  <si>
    <t>Lucie Edwards</t>
  </si>
  <si>
    <t>My Boudicea Princess</t>
  </si>
  <si>
    <t>Wyn Vaughan Edwards</t>
  </si>
  <si>
    <t>r22wyn@hotmail.com</t>
  </si>
  <si>
    <t>Lucy Tonkin</t>
  </si>
  <si>
    <t>Little Miss Chief</t>
  </si>
  <si>
    <t>vicki.tonkin@muller.co.uk</t>
  </si>
  <si>
    <t xml:space="preserve">Pearl Crane </t>
  </si>
  <si>
    <t>Mosstown Little Dunò</t>
  </si>
  <si>
    <t xml:space="preserve">Jess Crane </t>
  </si>
  <si>
    <t>jessbullock@hotmail.co.uk</t>
  </si>
  <si>
    <t>8 Pony Discovery First Round</t>
  </si>
  <si>
    <t xml:space="preserve">Bella Constantine </t>
  </si>
  <si>
    <t xml:space="preserve">Hillam Megan </t>
  </si>
  <si>
    <t>Immi Gilruth</t>
  </si>
  <si>
    <t>Ardville Little Fun</t>
  </si>
  <si>
    <t>Emily Gilruth</t>
  </si>
  <si>
    <t>emily@topwoodltd.co.uk</t>
  </si>
  <si>
    <t>Josephine Pritchard</t>
  </si>
  <si>
    <t>Lizzie K</t>
  </si>
  <si>
    <t>Sarah Pritchard</t>
  </si>
  <si>
    <t>sarah_jayne_pritchard@hotmail.com</t>
  </si>
  <si>
    <t>Martha Emyr Evans</t>
  </si>
  <si>
    <t>Clogheen Bello III</t>
  </si>
  <si>
    <t>Sara Lloyd Evans</t>
  </si>
  <si>
    <t>saralloydevans@gmail.com</t>
  </si>
  <si>
    <t>Ruby Birchenough</t>
  </si>
  <si>
    <t xml:space="preserve">Haughton nerys </t>
  </si>
  <si>
    <t xml:space="preserve">Phil Allmark </t>
  </si>
  <si>
    <t>rubyanna1510@googlemail.com</t>
  </si>
  <si>
    <t xml:space="preserve">Miss castielle </t>
  </si>
  <si>
    <t xml:space="preserve">Lucy korszewski </t>
  </si>
  <si>
    <t>Ringo</t>
  </si>
  <si>
    <t>Destiny</t>
  </si>
  <si>
    <t>Georgia Hogan</t>
  </si>
  <si>
    <t>Knockmenagh Rocco</t>
  </si>
  <si>
    <t>Immy (BS) Spencer-Blow</t>
  </si>
  <si>
    <t>Filoche de Tirepeine</t>
  </si>
  <si>
    <t>Jamie Spencer-Blow</t>
  </si>
  <si>
    <t>jlsb5@outlook.com</t>
  </si>
  <si>
    <t>Jack Waddington</t>
  </si>
  <si>
    <t>Demo. Du Bary</t>
  </si>
  <si>
    <t>jacqueline barrs</t>
  </si>
  <si>
    <t>jacqueline.barrs@btinternet.com</t>
  </si>
  <si>
    <t>Lotti Bullock</t>
  </si>
  <si>
    <t>Isis Zagir</t>
  </si>
  <si>
    <t>Guy Bullocj</t>
  </si>
  <si>
    <t>Nicola.bullock@sky.com</t>
  </si>
  <si>
    <t>Little miss millie</t>
  </si>
  <si>
    <t xml:space="preserve">9b Springboard 138cm British Showjumping Handicap </t>
  </si>
  <si>
    <t>10a Blue Chip Pony Newcomers - First Round (inc. Pony Restricted Rider 1.00m Qualifier)</t>
  </si>
  <si>
    <t>Annie Hurst</t>
  </si>
  <si>
    <t xml:space="preserve">West end Barbie </t>
  </si>
  <si>
    <t>Pam Hurst</t>
  </si>
  <si>
    <t>pamhurst123@msn.com</t>
  </si>
  <si>
    <t>Carnaween Clad</t>
  </si>
  <si>
    <t xml:space="preserve">Jack  Waddington </t>
  </si>
  <si>
    <t>Halo Joy</t>
  </si>
  <si>
    <t xml:space="preserve">Kate Waddington </t>
  </si>
  <si>
    <t>kwaddin1981@icloud.com</t>
  </si>
  <si>
    <t>Maxine</t>
  </si>
  <si>
    <t xml:space="preserve">Sarah Pritchard </t>
  </si>
  <si>
    <t>Lilly Garrett</t>
  </si>
  <si>
    <t>Machno Dalonia</t>
  </si>
  <si>
    <t>Vicky Garrett</t>
  </si>
  <si>
    <t>vickyroberts76@yahoo.co.uk</t>
  </si>
  <si>
    <t>Tonkenfig Tom Thumb</t>
  </si>
  <si>
    <t>10b Pony 1.00m Open (inc. Pony Restricted Rider 1.00m Qualifier)</t>
  </si>
  <si>
    <t>DOWDSTOWN</t>
  </si>
  <si>
    <t>SUZANNE CORCORAN</t>
  </si>
  <si>
    <t xml:space="preserve">Ruby  O’Brien </t>
  </si>
  <si>
    <t xml:space="preserve">Wilma Dan </t>
  </si>
  <si>
    <t>Charlotte Tilley</t>
  </si>
  <si>
    <t>charlotte_tilley@live.co.uk</t>
  </si>
  <si>
    <t>Sienna  Palin</t>
  </si>
  <si>
    <t>AGHARANNY CHLOE CLOVER</t>
  </si>
  <si>
    <t>Emma Palin</t>
  </si>
  <si>
    <t>emmajpalin43@gmail.com</t>
  </si>
  <si>
    <t>Zea Adams</t>
  </si>
  <si>
    <t xml:space="preserve">Quickfire candy </t>
  </si>
  <si>
    <t>Amanda freeman</t>
  </si>
  <si>
    <t>zaneykai21@gmail.com</t>
  </si>
  <si>
    <t>11b Junior 1.10m Open (inc Pony Restricted Rider 1.10m Qualifier)</t>
  </si>
  <si>
    <t>Grayce Carson</t>
  </si>
  <si>
    <t xml:space="preserve">Fanta c </t>
  </si>
  <si>
    <t xml:space="preserve">Aimee Carson </t>
  </si>
  <si>
    <t>aimee.carson@hotmail.com</t>
  </si>
  <si>
    <t>Caherlistrane glass</t>
  </si>
  <si>
    <t>MIKADO VAN DEN DAEL</t>
  </si>
  <si>
    <t>12 Junior 1.15m Open (inc. the Pony National 1.15m Members Cup Qualifier) - Single Phase</t>
  </si>
  <si>
    <t>Conell ll</t>
  </si>
  <si>
    <t>Katy Meredith</t>
  </si>
  <si>
    <t>Knockroe Little Clover</t>
  </si>
  <si>
    <t xml:space="preserve">David Meredith </t>
  </si>
  <si>
    <t>ewelinameredith85@hotmail.com</t>
  </si>
  <si>
    <t>Brooklyn IV</t>
  </si>
  <si>
    <t>Guy Bullock</t>
  </si>
  <si>
    <t>13b Junior 1.20m Open Handicap (inc. the 148cm Restricted Open Championship Qualifier) - Single Phase</t>
  </si>
  <si>
    <t>*** Please present your horses passport upon arrival, be ready to jump at your time and provide any missing ID numbers***</t>
  </si>
  <si>
    <t>Start Time</t>
  </si>
  <si>
    <t>Bridle No.</t>
  </si>
  <si>
    <t>Horse Name</t>
  </si>
  <si>
    <t>Horse ID</t>
  </si>
  <si>
    <t>Rider ID</t>
  </si>
  <si>
    <t>Warm Up</t>
  </si>
  <si>
    <t xml:space="preserve"> Tx</t>
  </si>
  <si>
    <t xml:space="preserve"> 160724)</t>
  </si>
  <si>
    <t xml:space="preserve">Reaseheath British Showjumping- Club &amp; Junior 08.06.24 </t>
  </si>
  <si>
    <t>Club 08.06.24 9:30AM  START</t>
  </si>
  <si>
    <t xml:space="preserve">Course Walk </t>
  </si>
  <si>
    <t>Course Walk/Change</t>
  </si>
  <si>
    <t xml:space="preserve">Junior 08.06.24 </t>
  </si>
  <si>
    <t xml:space="preserve"> JZKEX</t>
  </si>
  <si>
    <t xml:space="preserve">Course Walk/Change </t>
  </si>
  <si>
    <t>8b Pony Intro 90cm Open</t>
  </si>
  <si>
    <t>9a Showjumping - Springboard -  128cm handicap</t>
  </si>
  <si>
    <t>11a STX-UK Pony Foxhunter First Round (Inc. The Pony Restricted Rider 1.10m Qualifier)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</si>
</sst>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21" fillId="33" borderId="10" xfId="0" applyFont="1" applyFill="1" applyBorder="1"/>
    <xf numFmtId="0" fontId="21" fillId="33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/>
    </xf>
    <xf numFmtId="0" fontId="20" fillId="35" borderId="10" xfId="0" applyFont="1" applyFill="1" applyBorder="1" applyAlignment="1">
      <alignment horizontal="center" vertical="center"/>
    </xf>
    <xf numFmtId="0" fontId="0" fillId="36" borderId="0" xfId="0" applyFill="1"/>
    <xf numFmtId="0" fontId="0" fillId="0" borderId="0" xfId="0" applyFill="1"/>
    <xf numFmtId="0" fontId="18" fillId="33" borderId="1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/>
    </xf>
    <xf numFmtId="0" fontId="20" fillId="35" borderId="10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/>
    </xf>
    <xf numFmtId="0" fontId="0" fillId="0" borderId="10" xfId="0" applyBorder="1"/>
    <xf numFmtId="20" fontId="0" fillId="0" borderId="10" xfId="0" applyNumberFormat="1" applyBorder="1"/>
    <xf numFmtId="0" fontId="0" fillId="0" borderId="10" xfId="0" applyBorder="1" applyAlignment="1">
      <alignment horizontal="center"/>
    </xf>
    <xf numFmtId="0" fontId="0" fillId="0" borderId="10" xfId="0" applyFill="1" applyBorder="1"/>
    <xf numFmtId="0" fontId="0" fillId="36" borderId="10" xfId="0" applyFill="1" applyBorder="1"/>
    <xf numFmtId="0" fontId="0" fillId="36" borderId="10" xfId="0" applyFill="1" applyBorder="1" applyAlignment="1">
      <alignment horizontal="center"/>
    </xf>
    <xf numFmtId="0" fontId="0" fillId="37" borderId="10" xfId="0" applyFill="1" applyBorder="1"/>
    <xf numFmtId="0" fontId="0" fillId="37" borderId="10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0" fontId="0" fillId="38" borderId="10" xfId="0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0"/>
  <sheetViews>
    <sheetView tabSelected="1" topLeftCell="A114" zoomScaleNormal="100" workbookViewId="0">
      <selection activeCell="A118" sqref="A118"/>
    </sheetView>
  </sheetViews>
  <sheetFormatPr defaultRowHeight="15" x14ac:dyDescent="0.25"/>
  <cols>
    <col min="1" max="1" width="85.7109375" style="20" customWidth="1"/>
    <col min="2" max="2" width="14.85546875" style="20" customWidth="1"/>
    <col min="3" max="3" width="16.5703125" style="20" customWidth="1"/>
    <col min="4" max="4" width="9.140625" style="20"/>
    <col min="5" max="5" width="30.28515625" style="20" customWidth="1"/>
    <col min="6" max="6" width="17.140625" style="21" customWidth="1"/>
    <col min="7" max="7" width="23.7109375" style="20" customWidth="1"/>
    <col min="8" max="8" width="23.5703125" style="21" customWidth="1"/>
    <col min="9" max="9" width="21" style="20" customWidth="1"/>
    <col min="12" max="16" width="9.140625" style="22"/>
  </cols>
  <sheetData>
    <row r="1" spans="1:16" ht="21" x14ac:dyDescent="0.25">
      <c r="A1" s="8" t="s">
        <v>204</v>
      </c>
      <c r="B1" s="8"/>
      <c r="C1" s="8"/>
      <c r="D1" s="8"/>
      <c r="E1" s="8"/>
      <c r="F1" s="8"/>
      <c r="G1" s="8"/>
      <c r="H1" s="8"/>
      <c r="I1" s="8"/>
      <c r="L1" s="23"/>
      <c r="M1" s="23"/>
      <c r="N1" s="23"/>
      <c r="O1" s="23"/>
      <c r="P1" s="23"/>
    </row>
    <row r="2" spans="1:16" x14ac:dyDescent="0.25">
      <c r="A2" s="9" t="s">
        <v>195</v>
      </c>
      <c r="B2" s="9"/>
      <c r="C2" s="9"/>
      <c r="D2" s="9"/>
      <c r="E2" s="9"/>
      <c r="F2" s="9"/>
      <c r="G2" s="9"/>
      <c r="H2" s="9"/>
      <c r="I2" s="9"/>
      <c r="L2" s="24"/>
      <c r="M2" s="24"/>
      <c r="N2" s="24"/>
      <c r="O2" s="24"/>
      <c r="P2" s="24"/>
    </row>
    <row r="3" spans="1:16" ht="18.75" x14ac:dyDescent="0.25">
      <c r="A3" s="10" t="s">
        <v>205</v>
      </c>
      <c r="B3" s="10"/>
      <c r="C3" s="10"/>
      <c r="D3" s="10"/>
      <c r="E3" s="10"/>
      <c r="F3" s="10"/>
      <c r="G3" s="10"/>
      <c r="H3" s="10"/>
      <c r="I3" s="10"/>
      <c r="L3" s="25"/>
      <c r="M3" s="25"/>
      <c r="N3" s="25"/>
      <c r="O3" s="25"/>
      <c r="P3" s="25"/>
    </row>
    <row r="4" spans="1:16" x14ac:dyDescent="0.25">
      <c r="A4" s="1" t="s">
        <v>0</v>
      </c>
      <c r="B4" s="1" t="s">
        <v>201</v>
      </c>
      <c r="C4" s="1" t="s">
        <v>196</v>
      </c>
      <c r="D4" s="2" t="s">
        <v>197</v>
      </c>
      <c r="E4" s="1" t="s">
        <v>198</v>
      </c>
      <c r="F4" s="2" t="s">
        <v>199</v>
      </c>
      <c r="G4" s="1" t="s">
        <v>1</v>
      </c>
      <c r="H4" s="2" t="s">
        <v>200</v>
      </c>
      <c r="I4" s="1" t="s">
        <v>2</v>
      </c>
    </row>
    <row r="5" spans="1:16" x14ac:dyDescent="0.25">
      <c r="A5" s="11" t="s">
        <v>206</v>
      </c>
      <c r="B5" s="11"/>
      <c r="C5" s="11"/>
      <c r="D5" s="11"/>
      <c r="E5" s="11"/>
      <c r="F5" s="11"/>
      <c r="G5" s="11"/>
      <c r="H5" s="11"/>
      <c r="I5" s="11"/>
    </row>
    <row r="6" spans="1:16" x14ac:dyDescent="0.25">
      <c r="A6" s="12" t="s">
        <v>3</v>
      </c>
      <c r="B6" s="13">
        <v>0.38472222222222224</v>
      </c>
      <c r="C6" s="13">
        <v>0.39583333333333331</v>
      </c>
      <c r="D6" s="12">
        <v>100</v>
      </c>
      <c r="E6" s="12" t="s">
        <v>5</v>
      </c>
      <c r="F6" s="26"/>
      <c r="G6" s="15" t="s">
        <v>4</v>
      </c>
      <c r="H6" s="14">
        <v>184093</v>
      </c>
      <c r="I6" s="12" t="s">
        <v>6</v>
      </c>
    </row>
    <row r="7" spans="1:16" x14ac:dyDescent="0.25">
      <c r="A7" s="1" t="s">
        <v>0</v>
      </c>
      <c r="B7" s="1" t="s">
        <v>201</v>
      </c>
      <c r="C7" s="1" t="s">
        <v>196</v>
      </c>
      <c r="D7" s="2" t="s">
        <v>197</v>
      </c>
      <c r="E7" s="1" t="s">
        <v>198</v>
      </c>
      <c r="F7" s="2" t="s">
        <v>199</v>
      </c>
      <c r="G7" s="1" t="s">
        <v>1</v>
      </c>
      <c r="H7" s="2" t="s">
        <v>200</v>
      </c>
      <c r="I7" s="1" t="s">
        <v>2</v>
      </c>
    </row>
    <row r="8" spans="1:16" x14ac:dyDescent="0.25">
      <c r="A8" s="12" t="s">
        <v>8</v>
      </c>
      <c r="B8" s="13">
        <v>0.38611111111111113</v>
      </c>
      <c r="C8" s="13">
        <v>0.3972222222222222</v>
      </c>
      <c r="D8" s="12">
        <v>101</v>
      </c>
      <c r="E8" s="12" t="s">
        <v>14</v>
      </c>
      <c r="F8" s="14">
        <v>421455</v>
      </c>
      <c r="G8" s="12" t="s">
        <v>13</v>
      </c>
      <c r="H8" s="14">
        <v>184148</v>
      </c>
      <c r="I8" s="12" t="s">
        <v>15</v>
      </c>
    </row>
    <row r="9" spans="1:16" x14ac:dyDescent="0.25">
      <c r="A9" s="12" t="s">
        <v>8</v>
      </c>
      <c r="B9" s="13">
        <v>0.38750000000000001</v>
      </c>
      <c r="C9" s="13">
        <v>0.39861111111111114</v>
      </c>
      <c r="D9" s="12">
        <v>102</v>
      </c>
      <c r="E9" s="12" t="s">
        <v>10</v>
      </c>
      <c r="F9" s="14">
        <v>405026</v>
      </c>
      <c r="G9" s="12" t="s">
        <v>9</v>
      </c>
      <c r="H9" s="14">
        <v>184913</v>
      </c>
      <c r="I9" s="12" t="s">
        <v>11</v>
      </c>
    </row>
    <row r="10" spans="1:16" x14ac:dyDescent="0.25">
      <c r="A10" s="12" t="s">
        <v>8</v>
      </c>
      <c r="B10" s="13">
        <v>0.38888888888888901</v>
      </c>
      <c r="C10" s="13">
        <v>0.4</v>
      </c>
      <c r="D10" s="12">
        <v>100</v>
      </c>
      <c r="E10" s="12" t="s">
        <v>5</v>
      </c>
      <c r="F10" s="26"/>
      <c r="G10" s="15" t="s">
        <v>4</v>
      </c>
      <c r="H10" s="14">
        <v>184093</v>
      </c>
      <c r="I10" s="12" t="s">
        <v>6</v>
      </c>
    </row>
    <row r="11" spans="1:16" x14ac:dyDescent="0.25">
      <c r="A11" s="12" t="s">
        <v>8</v>
      </c>
      <c r="B11" s="13">
        <v>0.390277777777778</v>
      </c>
      <c r="C11" s="13">
        <v>0.40138888888888902</v>
      </c>
      <c r="D11" s="12">
        <v>103</v>
      </c>
      <c r="E11" s="12" t="s">
        <v>17</v>
      </c>
      <c r="F11" s="14">
        <v>454037</v>
      </c>
      <c r="G11" s="12" t="s">
        <v>13</v>
      </c>
      <c r="H11" s="14">
        <v>184148</v>
      </c>
      <c r="I11" s="12" t="s">
        <v>18</v>
      </c>
    </row>
    <row r="12" spans="1:16" x14ac:dyDescent="0.25">
      <c r="A12" s="1" t="s">
        <v>0</v>
      </c>
      <c r="B12" s="1" t="s">
        <v>201</v>
      </c>
      <c r="C12" s="1" t="s">
        <v>196</v>
      </c>
      <c r="D12" s="2" t="s">
        <v>197</v>
      </c>
      <c r="E12" s="1" t="s">
        <v>198</v>
      </c>
      <c r="F12" s="2" t="s">
        <v>199</v>
      </c>
      <c r="G12" s="1" t="s">
        <v>1</v>
      </c>
      <c r="H12" s="2" t="s">
        <v>200</v>
      </c>
      <c r="I12" s="1" t="s">
        <v>2</v>
      </c>
    </row>
    <row r="13" spans="1:16" x14ac:dyDescent="0.25">
      <c r="A13" s="11" t="s">
        <v>207</v>
      </c>
      <c r="B13" s="11"/>
      <c r="C13" s="11"/>
      <c r="D13" s="11"/>
      <c r="E13" s="11"/>
      <c r="F13" s="11"/>
      <c r="G13" s="11"/>
      <c r="H13" s="11"/>
      <c r="I13" s="11"/>
    </row>
    <row r="14" spans="1:16" x14ac:dyDescent="0.25">
      <c r="A14" s="12" t="s">
        <v>19</v>
      </c>
      <c r="B14" s="13">
        <v>0.40555555555555556</v>
      </c>
      <c r="C14" s="13">
        <v>0.41666666666666669</v>
      </c>
      <c r="D14" s="12">
        <v>103</v>
      </c>
      <c r="E14" s="12" t="s">
        <v>17</v>
      </c>
      <c r="F14" s="14">
        <v>454037</v>
      </c>
      <c r="G14" s="12" t="s">
        <v>13</v>
      </c>
      <c r="H14" s="14">
        <v>184148</v>
      </c>
      <c r="I14" s="12" t="s">
        <v>18</v>
      </c>
    </row>
    <row r="15" spans="1:16" x14ac:dyDescent="0.25">
      <c r="A15" s="16"/>
      <c r="B15" s="16"/>
      <c r="C15" s="16"/>
      <c r="D15" s="16"/>
      <c r="E15" s="16"/>
      <c r="F15" s="17"/>
      <c r="G15" s="16"/>
      <c r="H15" s="17"/>
      <c r="I15" s="16"/>
    </row>
    <row r="16" spans="1:16" x14ac:dyDescent="0.25">
      <c r="A16" s="12" t="s">
        <v>19</v>
      </c>
      <c r="B16" s="13">
        <v>0.41944444444444445</v>
      </c>
      <c r="C16" s="13">
        <v>0.43055555555555558</v>
      </c>
      <c r="D16" s="12">
        <v>104</v>
      </c>
      <c r="E16" s="12" t="s">
        <v>20</v>
      </c>
      <c r="F16" s="26"/>
      <c r="G16" s="12" t="s">
        <v>13</v>
      </c>
      <c r="H16" s="14">
        <v>184148</v>
      </c>
      <c r="I16" s="12" t="s">
        <v>18</v>
      </c>
    </row>
    <row r="17" spans="1:9" x14ac:dyDescent="0.25">
      <c r="A17" s="1" t="s">
        <v>0</v>
      </c>
      <c r="B17" s="1" t="s">
        <v>201</v>
      </c>
      <c r="C17" s="1" t="s">
        <v>196</v>
      </c>
      <c r="D17" s="2" t="s">
        <v>197</v>
      </c>
      <c r="E17" s="1" t="s">
        <v>198</v>
      </c>
      <c r="F17" s="2" t="s">
        <v>199</v>
      </c>
      <c r="G17" s="1" t="s">
        <v>1</v>
      </c>
      <c r="H17" s="2" t="s">
        <v>200</v>
      </c>
      <c r="I17" s="1" t="s">
        <v>2</v>
      </c>
    </row>
    <row r="18" spans="1:9" x14ac:dyDescent="0.25">
      <c r="A18" s="11" t="s">
        <v>207</v>
      </c>
      <c r="B18" s="11"/>
      <c r="C18" s="11"/>
      <c r="D18" s="11"/>
      <c r="E18" s="11"/>
      <c r="F18" s="11"/>
      <c r="G18" s="11"/>
      <c r="H18" s="11"/>
      <c r="I18" s="11"/>
    </row>
    <row r="19" spans="1:9" x14ac:dyDescent="0.25">
      <c r="A19" s="12" t="s">
        <v>21</v>
      </c>
      <c r="B19" s="13">
        <v>0.43819444444444444</v>
      </c>
      <c r="C19" s="13">
        <v>0.44930555555555557</v>
      </c>
      <c r="D19" s="12">
        <v>104</v>
      </c>
      <c r="E19" s="12" t="s">
        <v>20</v>
      </c>
      <c r="F19" s="14">
        <v>454119</v>
      </c>
      <c r="G19" s="12" t="s">
        <v>13</v>
      </c>
      <c r="H19" s="14">
        <v>184148</v>
      </c>
      <c r="I19" s="12" t="s">
        <v>18</v>
      </c>
    </row>
    <row r="20" spans="1:9" x14ac:dyDescent="0.25">
      <c r="A20" s="12" t="s">
        <v>21</v>
      </c>
      <c r="B20" s="13">
        <v>0.43958333333333333</v>
      </c>
      <c r="C20" s="13">
        <v>0.45069444444444445</v>
      </c>
      <c r="D20" s="12">
        <v>105</v>
      </c>
      <c r="E20" s="12" t="s">
        <v>23</v>
      </c>
      <c r="F20" s="14">
        <v>445598</v>
      </c>
      <c r="G20" s="12" t="s">
        <v>22</v>
      </c>
      <c r="H20" s="14">
        <v>187564</v>
      </c>
      <c r="I20" s="12" t="s">
        <v>24</v>
      </c>
    </row>
    <row r="21" spans="1:9" ht="18.75" x14ac:dyDescent="0.25">
      <c r="A21" s="10" t="s">
        <v>208</v>
      </c>
      <c r="B21" s="10"/>
      <c r="C21" s="10"/>
      <c r="D21" s="10"/>
      <c r="E21" s="10"/>
      <c r="F21" s="10"/>
      <c r="G21" s="10"/>
      <c r="H21" s="10"/>
      <c r="I21" s="10"/>
    </row>
    <row r="22" spans="1:9" x14ac:dyDescent="0.25">
      <c r="A22" s="1" t="s">
        <v>0</v>
      </c>
      <c r="B22" s="1" t="s">
        <v>201</v>
      </c>
      <c r="C22" s="1" t="s">
        <v>196</v>
      </c>
      <c r="D22" s="2" t="s">
        <v>197</v>
      </c>
      <c r="E22" s="1" t="s">
        <v>198</v>
      </c>
      <c r="F22" s="2" t="s">
        <v>199</v>
      </c>
      <c r="G22" s="1" t="s">
        <v>1</v>
      </c>
      <c r="H22" s="2" t="s">
        <v>200</v>
      </c>
      <c r="I22" s="1" t="s">
        <v>2</v>
      </c>
    </row>
    <row r="23" spans="1:9" x14ac:dyDescent="0.25">
      <c r="A23" s="11" t="s">
        <v>207</v>
      </c>
      <c r="B23" s="11"/>
      <c r="C23" s="11"/>
      <c r="D23" s="11"/>
      <c r="E23" s="11"/>
      <c r="F23" s="11"/>
      <c r="G23" s="11"/>
      <c r="H23" s="11"/>
      <c r="I23" s="11"/>
    </row>
    <row r="24" spans="1:9" x14ac:dyDescent="0.25">
      <c r="A24" s="12" t="s">
        <v>26</v>
      </c>
      <c r="B24" s="13">
        <v>0.44722222222222224</v>
      </c>
      <c r="C24" s="13">
        <v>0.45833333333333331</v>
      </c>
      <c r="D24" s="12">
        <v>106</v>
      </c>
      <c r="E24" s="12" t="s">
        <v>28</v>
      </c>
      <c r="F24" s="12" t="s">
        <v>209</v>
      </c>
      <c r="G24" s="12" t="s">
        <v>27</v>
      </c>
      <c r="H24" s="14">
        <v>168768</v>
      </c>
      <c r="I24" s="12" t="s">
        <v>29</v>
      </c>
    </row>
    <row r="25" spans="1:9" x14ac:dyDescent="0.25">
      <c r="A25" s="12" t="s">
        <v>26</v>
      </c>
      <c r="B25" s="13">
        <v>0.44861111111111113</v>
      </c>
      <c r="C25" s="13">
        <v>0.4597222222222222</v>
      </c>
      <c r="D25" s="12">
        <v>107</v>
      </c>
      <c r="E25" s="12" t="s">
        <v>32</v>
      </c>
      <c r="F25" s="14">
        <v>439211</v>
      </c>
      <c r="G25" s="12" t="s">
        <v>31</v>
      </c>
      <c r="H25" s="14">
        <v>175494</v>
      </c>
      <c r="I25" s="12" t="s">
        <v>33</v>
      </c>
    </row>
    <row r="26" spans="1:9" x14ac:dyDescent="0.25">
      <c r="A26" s="12" t="s">
        <v>26</v>
      </c>
      <c r="B26" s="13">
        <v>0.45</v>
      </c>
      <c r="C26" s="13">
        <v>0.46111111111111103</v>
      </c>
      <c r="D26" s="12">
        <v>108</v>
      </c>
      <c r="E26" s="12" t="s">
        <v>36</v>
      </c>
      <c r="F26" s="26"/>
      <c r="G26" s="12" t="s">
        <v>35</v>
      </c>
      <c r="H26" s="26"/>
      <c r="I26" s="12" t="s">
        <v>37</v>
      </c>
    </row>
    <row r="27" spans="1:9" x14ac:dyDescent="0.25">
      <c r="A27" s="12" t="s">
        <v>26</v>
      </c>
      <c r="B27" s="13">
        <v>0.45138888888888901</v>
      </c>
      <c r="C27" s="13">
        <v>0.46250000000000002</v>
      </c>
      <c r="D27" s="12">
        <v>109</v>
      </c>
      <c r="E27" s="12" t="s">
        <v>40</v>
      </c>
      <c r="F27" s="14">
        <v>452108</v>
      </c>
      <c r="G27" s="12" t="s">
        <v>39</v>
      </c>
      <c r="H27" s="14">
        <v>175910</v>
      </c>
      <c r="I27" s="12" t="s">
        <v>41</v>
      </c>
    </row>
    <row r="28" spans="1:9" x14ac:dyDescent="0.25">
      <c r="A28" s="12" t="s">
        <v>26</v>
      </c>
      <c r="B28" s="13">
        <v>0.452777777777778</v>
      </c>
      <c r="C28" s="13">
        <v>0.46388888888888902</v>
      </c>
      <c r="D28" s="12">
        <v>110</v>
      </c>
      <c r="E28" s="12" t="s">
        <v>44</v>
      </c>
      <c r="F28" s="14">
        <v>450692</v>
      </c>
      <c r="G28" s="12" t="s">
        <v>43</v>
      </c>
      <c r="H28" s="14">
        <v>105653</v>
      </c>
      <c r="I28" s="12" t="s">
        <v>45</v>
      </c>
    </row>
    <row r="29" spans="1:9" x14ac:dyDescent="0.25">
      <c r="A29" s="12" t="s">
        <v>26</v>
      </c>
      <c r="B29" s="13">
        <v>0.454166666666667</v>
      </c>
      <c r="C29" s="13">
        <v>0.46527777777777801</v>
      </c>
      <c r="D29" s="12">
        <v>111</v>
      </c>
      <c r="E29" s="12" t="s">
        <v>48</v>
      </c>
      <c r="F29" s="26"/>
      <c r="G29" s="12" t="s">
        <v>47</v>
      </c>
      <c r="H29" s="14">
        <v>169125</v>
      </c>
      <c r="I29" s="12" t="s">
        <v>6</v>
      </c>
    </row>
    <row r="30" spans="1:9" x14ac:dyDescent="0.25">
      <c r="A30" s="12" t="s">
        <v>26</v>
      </c>
      <c r="B30" s="13">
        <v>0.45555555555555599</v>
      </c>
      <c r="C30" s="13">
        <v>0.46666666666666701</v>
      </c>
      <c r="D30" s="12">
        <v>112</v>
      </c>
      <c r="E30" s="12" t="s">
        <v>49</v>
      </c>
      <c r="F30" s="26"/>
      <c r="G30" s="15" t="s">
        <v>4</v>
      </c>
      <c r="H30" s="14">
        <v>184093</v>
      </c>
      <c r="I30" s="12" t="s">
        <v>6</v>
      </c>
    </row>
    <row r="31" spans="1:9" x14ac:dyDescent="0.25">
      <c r="A31" s="1" t="s">
        <v>0</v>
      </c>
      <c r="B31" s="1" t="s">
        <v>201</v>
      </c>
      <c r="C31" s="1" t="s">
        <v>196</v>
      </c>
      <c r="D31" s="2" t="s">
        <v>197</v>
      </c>
      <c r="E31" s="1" t="s">
        <v>198</v>
      </c>
      <c r="F31" s="2" t="s">
        <v>199</v>
      </c>
      <c r="G31" s="1" t="s">
        <v>1</v>
      </c>
      <c r="H31" s="2" t="s">
        <v>200</v>
      </c>
      <c r="I31" s="1" t="s">
        <v>2</v>
      </c>
    </row>
    <row r="32" spans="1:9" x14ac:dyDescent="0.25">
      <c r="A32" s="11" t="s">
        <v>207</v>
      </c>
      <c r="B32" s="11"/>
      <c r="C32" s="11"/>
      <c r="D32" s="11"/>
      <c r="E32" s="11"/>
      <c r="F32" s="11"/>
      <c r="G32" s="11"/>
      <c r="H32" s="11"/>
      <c r="I32" s="11"/>
    </row>
    <row r="33" spans="1:11" x14ac:dyDescent="0.25">
      <c r="A33" s="12" t="s">
        <v>50</v>
      </c>
      <c r="B33" s="13">
        <v>0.47291666666666665</v>
      </c>
      <c r="C33" s="13">
        <v>0.48402777777777778</v>
      </c>
      <c r="D33" s="12">
        <v>112</v>
      </c>
      <c r="E33" s="12" t="s">
        <v>49</v>
      </c>
      <c r="F33" s="26"/>
      <c r="G33" s="15" t="s">
        <v>4</v>
      </c>
      <c r="H33" s="14">
        <v>184093</v>
      </c>
      <c r="I33" s="12" t="s">
        <v>6</v>
      </c>
    </row>
    <row r="34" spans="1:11" x14ac:dyDescent="0.25">
      <c r="A34" s="12" t="s">
        <v>50</v>
      </c>
      <c r="B34" s="13">
        <v>0.47986111111111102</v>
      </c>
      <c r="C34" s="13">
        <v>0.48541666666666666</v>
      </c>
      <c r="D34" s="12">
        <v>109</v>
      </c>
      <c r="E34" s="12" t="s">
        <v>40</v>
      </c>
      <c r="F34" s="14">
        <v>452108</v>
      </c>
      <c r="G34" s="15" t="s">
        <v>39</v>
      </c>
      <c r="H34" s="14">
        <v>175910</v>
      </c>
      <c r="I34" s="12" t="s">
        <v>41</v>
      </c>
    </row>
    <row r="35" spans="1:11" x14ac:dyDescent="0.25">
      <c r="A35" s="12" t="s">
        <v>50</v>
      </c>
      <c r="B35" s="13">
        <v>0.47430555555555554</v>
      </c>
      <c r="C35" s="13">
        <v>0.48680555555555599</v>
      </c>
      <c r="D35" s="12">
        <v>113</v>
      </c>
      <c r="E35" s="12" t="s">
        <v>57</v>
      </c>
      <c r="F35" s="26"/>
      <c r="G35" s="15" t="s">
        <v>56</v>
      </c>
      <c r="H35" s="14">
        <v>183912</v>
      </c>
      <c r="I35" s="12" t="s">
        <v>58</v>
      </c>
    </row>
    <row r="36" spans="1:11" x14ac:dyDescent="0.25">
      <c r="A36" s="12" t="s">
        <v>50</v>
      </c>
      <c r="B36" s="13">
        <v>0.47569444444444398</v>
      </c>
      <c r="C36" s="13">
        <v>0.48819444444444399</v>
      </c>
      <c r="D36" s="12">
        <v>114</v>
      </c>
      <c r="E36" s="12" t="s">
        <v>52</v>
      </c>
      <c r="F36" s="14">
        <v>189123</v>
      </c>
      <c r="G36" s="15" t="s">
        <v>51</v>
      </c>
      <c r="H36" s="14">
        <v>454027</v>
      </c>
      <c r="I36" s="12" t="s">
        <v>53</v>
      </c>
    </row>
    <row r="37" spans="1:11" x14ac:dyDescent="0.25">
      <c r="A37" s="12" t="s">
        <v>50</v>
      </c>
      <c r="B37" s="13">
        <v>0.47708333333333303</v>
      </c>
      <c r="C37" s="13">
        <v>0.48958333333333298</v>
      </c>
      <c r="D37" s="12">
        <v>108</v>
      </c>
      <c r="E37" s="12" t="s">
        <v>36</v>
      </c>
      <c r="F37" s="26"/>
      <c r="G37" s="15" t="s">
        <v>35</v>
      </c>
      <c r="H37" s="26"/>
      <c r="I37" s="12" t="s">
        <v>37</v>
      </c>
    </row>
    <row r="38" spans="1:11" x14ac:dyDescent="0.25">
      <c r="A38" s="12" t="s">
        <v>50</v>
      </c>
      <c r="B38" s="13">
        <v>0.47847222222222202</v>
      </c>
      <c r="C38" s="13">
        <v>0.49097222222222198</v>
      </c>
      <c r="D38" s="12">
        <v>115</v>
      </c>
      <c r="E38" s="12" t="s">
        <v>61</v>
      </c>
      <c r="F38" s="14">
        <v>449032</v>
      </c>
      <c r="G38" s="15" t="s">
        <v>60</v>
      </c>
      <c r="H38" s="14">
        <v>163480</v>
      </c>
      <c r="I38" s="12" t="s">
        <v>62</v>
      </c>
    </row>
    <row r="39" spans="1:11" x14ac:dyDescent="0.25">
      <c r="A39" s="12" t="s">
        <v>87</v>
      </c>
      <c r="B39" s="13">
        <v>0.48125000000000001</v>
      </c>
      <c r="C39" s="13">
        <v>0.49236111111111103</v>
      </c>
      <c r="D39" s="12">
        <v>116</v>
      </c>
      <c r="E39" s="12" t="s">
        <v>89</v>
      </c>
      <c r="F39" s="14">
        <v>436027</v>
      </c>
      <c r="G39" s="15" t="s">
        <v>88</v>
      </c>
      <c r="H39" s="14">
        <v>175491</v>
      </c>
      <c r="I39" s="12" t="s">
        <v>90</v>
      </c>
    </row>
    <row r="40" spans="1:11" x14ac:dyDescent="0.25">
      <c r="A40" s="12" t="s">
        <v>50</v>
      </c>
      <c r="B40" s="13">
        <v>0.48263888888888901</v>
      </c>
      <c r="C40" s="13">
        <v>0.49375000000000002</v>
      </c>
      <c r="D40" s="12">
        <v>117</v>
      </c>
      <c r="E40" s="12" t="s">
        <v>64</v>
      </c>
      <c r="F40" s="14">
        <v>453831</v>
      </c>
      <c r="G40" s="15" t="s">
        <v>60</v>
      </c>
      <c r="H40" s="14">
        <v>163480</v>
      </c>
      <c r="I40" s="12" t="s">
        <v>65</v>
      </c>
    </row>
    <row r="41" spans="1:11" x14ac:dyDescent="0.25">
      <c r="A41" s="12" t="s">
        <v>50</v>
      </c>
      <c r="B41" s="13">
        <v>0.484027777777778</v>
      </c>
      <c r="C41" s="13">
        <v>0.49513888888888902</v>
      </c>
      <c r="D41" s="12">
        <v>118</v>
      </c>
      <c r="E41" s="12" t="s">
        <v>67</v>
      </c>
      <c r="F41" s="14">
        <v>449267</v>
      </c>
      <c r="G41" s="15" t="s">
        <v>66</v>
      </c>
      <c r="H41" s="14">
        <v>163308</v>
      </c>
      <c r="I41" s="12" t="s">
        <v>68</v>
      </c>
    </row>
    <row r="42" spans="1:11" x14ac:dyDescent="0.25">
      <c r="A42" s="12" t="s">
        <v>50</v>
      </c>
      <c r="B42" s="13">
        <v>0.485416666666667</v>
      </c>
      <c r="C42" s="13">
        <v>0.49652777777777801</v>
      </c>
      <c r="D42" s="12">
        <v>110</v>
      </c>
      <c r="E42" s="12" t="s">
        <v>44</v>
      </c>
      <c r="F42" s="14">
        <v>450692</v>
      </c>
      <c r="G42" s="15" t="s">
        <v>43</v>
      </c>
      <c r="H42" s="14">
        <v>105653</v>
      </c>
      <c r="I42" s="12" t="s">
        <v>45</v>
      </c>
    </row>
    <row r="43" spans="1:11" x14ac:dyDescent="0.25">
      <c r="A43" s="12" t="s">
        <v>50</v>
      </c>
      <c r="B43" s="13">
        <v>0.48680555555555499</v>
      </c>
      <c r="C43" s="13">
        <v>0.49791666666666701</v>
      </c>
      <c r="D43" s="12">
        <v>119</v>
      </c>
      <c r="E43" s="12" t="s">
        <v>72</v>
      </c>
      <c r="F43" s="14">
        <v>452051</v>
      </c>
      <c r="G43" s="15" t="s">
        <v>71</v>
      </c>
      <c r="H43" s="26"/>
      <c r="I43" s="12" t="s">
        <v>73</v>
      </c>
    </row>
    <row r="44" spans="1:11" x14ac:dyDescent="0.25">
      <c r="A44" s="12" t="s">
        <v>50</v>
      </c>
      <c r="B44" s="13">
        <v>0.48819444444444399</v>
      </c>
      <c r="C44" s="13">
        <v>0.499305555555556</v>
      </c>
      <c r="D44" s="12">
        <v>120</v>
      </c>
      <c r="E44" s="12" t="s">
        <v>76</v>
      </c>
      <c r="F44" s="14">
        <v>186850</v>
      </c>
      <c r="G44" s="15" t="s">
        <v>75</v>
      </c>
      <c r="H44" s="14">
        <v>186852</v>
      </c>
      <c r="I44" s="12" t="s">
        <v>77</v>
      </c>
      <c r="J44" s="7"/>
      <c r="K44" s="7"/>
    </row>
    <row r="45" spans="1:11" x14ac:dyDescent="0.25">
      <c r="A45" s="12" t="s">
        <v>50</v>
      </c>
      <c r="B45" s="13">
        <v>0.48958333333333298</v>
      </c>
      <c r="C45" s="13">
        <v>0.500694444444444</v>
      </c>
      <c r="D45" s="12">
        <v>121</v>
      </c>
      <c r="E45" s="12" t="s">
        <v>70</v>
      </c>
      <c r="F45" s="14">
        <v>437009</v>
      </c>
      <c r="G45" s="15" t="s">
        <v>39</v>
      </c>
      <c r="H45" s="14">
        <v>175910</v>
      </c>
      <c r="I45" s="12" t="s">
        <v>41</v>
      </c>
      <c r="J45" s="7"/>
      <c r="K45" s="7"/>
    </row>
    <row r="46" spans="1:11" x14ac:dyDescent="0.25">
      <c r="A46" s="12" t="s">
        <v>50</v>
      </c>
      <c r="B46" s="13">
        <v>0.49097222222222198</v>
      </c>
      <c r="C46" s="13">
        <v>0.50208333333333299</v>
      </c>
      <c r="D46" s="12">
        <v>111</v>
      </c>
      <c r="E46" s="12" t="s">
        <v>48</v>
      </c>
      <c r="F46" s="26"/>
      <c r="G46" s="15" t="s">
        <v>47</v>
      </c>
      <c r="H46" s="14">
        <v>169125</v>
      </c>
      <c r="I46" s="12" t="s">
        <v>6</v>
      </c>
      <c r="J46" s="7"/>
      <c r="K46" s="7"/>
    </row>
    <row r="47" spans="1:11" x14ac:dyDescent="0.25">
      <c r="A47" s="12" t="s">
        <v>50</v>
      </c>
      <c r="B47" s="13">
        <v>0.49236111111111103</v>
      </c>
      <c r="C47" s="13">
        <v>0.50347222222222199</v>
      </c>
      <c r="D47" s="12">
        <v>122</v>
      </c>
      <c r="E47" s="12" t="s">
        <v>80</v>
      </c>
      <c r="F47" s="14">
        <v>447977</v>
      </c>
      <c r="G47" s="15" t="s">
        <v>79</v>
      </c>
      <c r="H47" s="14">
        <v>160624</v>
      </c>
      <c r="I47" s="12" t="s">
        <v>81</v>
      </c>
      <c r="J47" s="7"/>
      <c r="K47" s="7"/>
    </row>
    <row r="48" spans="1:11" x14ac:dyDescent="0.25">
      <c r="A48" s="12" t="s">
        <v>50</v>
      </c>
      <c r="B48" s="13">
        <v>0.49375000000000002</v>
      </c>
      <c r="C48" s="13">
        <v>0.50486111111111098</v>
      </c>
      <c r="D48" s="12">
        <v>123</v>
      </c>
      <c r="E48" s="12" t="s">
        <v>84</v>
      </c>
      <c r="F48" s="14">
        <v>451835</v>
      </c>
      <c r="G48" s="15" t="s">
        <v>83</v>
      </c>
      <c r="H48" s="14">
        <v>170920</v>
      </c>
      <c r="I48" s="12" t="s">
        <v>85</v>
      </c>
      <c r="J48" s="7"/>
      <c r="K48" s="7"/>
    </row>
    <row r="49" spans="1:16" x14ac:dyDescent="0.25">
      <c r="A49" s="12" t="s">
        <v>87</v>
      </c>
      <c r="B49" s="13">
        <v>0.49513888888888902</v>
      </c>
      <c r="C49" s="13">
        <v>0.50624999999999998</v>
      </c>
      <c r="D49" s="12">
        <v>107</v>
      </c>
      <c r="E49" s="12" t="s">
        <v>32</v>
      </c>
      <c r="F49" s="14">
        <v>439211</v>
      </c>
      <c r="G49" s="15" t="s">
        <v>31</v>
      </c>
      <c r="H49" s="14">
        <v>175494</v>
      </c>
      <c r="I49" s="12" t="s">
        <v>33</v>
      </c>
      <c r="J49" s="7"/>
      <c r="K49" s="7"/>
    </row>
    <row r="50" spans="1:16" x14ac:dyDescent="0.25">
      <c r="A50" s="12" t="s">
        <v>87</v>
      </c>
      <c r="B50" s="13">
        <v>0.49652777777777801</v>
      </c>
      <c r="C50" s="13">
        <v>0.50763888888888897</v>
      </c>
      <c r="D50" s="12">
        <v>124</v>
      </c>
      <c r="E50" s="12" t="s">
        <v>92</v>
      </c>
      <c r="F50" s="14">
        <v>420494</v>
      </c>
      <c r="G50" s="15" t="s">
        <v>88</v>
      </c>
      <c r="H50" s="14">
        <v>175491</v>
      </c>
      <c r="I50" s="12" t="s">
        <v>93</v>
      </c>
      <c r="J50" s="7"/>
      <c r="K50" s="7"/>
    </row>
    <row r="51" spans="1:16" s="6" customFormat="1" x14ac:dyDescent="0.25">
      <c r="A51" s="16"/>
      <c r="B51" s="16"/>
      <c r="C51" s="16"/>
      <c r="D51" s="16"/>
      <c r="E51" s="16"/>
      <c r="F51" s="17"/>
      <c r="G51" s="16"/>
      <c r="H51" s="17"/>
      <c r="I51" s="16"/>
      <c r="J51" s="7"/>
      <c r="K51" s="7"/>
      <c r="L51" s="22"/>
      <c r="M51" s="22"/>
      <c r="N51" s="22"/>
      <c r="O51" s="22"/>
      <c r="P51" s="22"/>
    </row>
    <row r="52" spans="1:16" x14ac:dyDescent="0.25">
      <c r="A52" s="12" t="s">
        <v>87</v>
      </c>
      <c r="B52" s="13">
        <v>0.50972222222222219</v>
      </c>
      <c r="C52" s="13">
        <v>0.52083333333333337</v>
      </c>
      <c r="D52" s="12">
        <v>125</v>
      </c>
      <c r="E52" s="12" t="s">
        <v>94</v>
      </c>
      <c r="F52" s="14">
        <v>401680</v>
      </c>
      <c r="G52" s="15" t="s">
        <v>39</v>
      </c>
      <c r="H52" s="14">
        <v>175910</v>
      </c>
      <c r="I52" s="12" t="s">
        <v>95</v>
      </c>
    </row>
    <row r="53" spans="1:16" x14ac:dyDescent="0.25">
      <c r="A53" s="12" t="s">
        <v>87</v>
      </c>
      <c r="B53" s="13">
        <v>0.51111111111111107</v>
      </c>
      <c r="C53" s="13">
        <v>0.52222222222222225</v>
      </c>
      <c r="D53" s="12">
        <v>126</v>
      </c>
      <c r="E53" s="12" t="s">
        <v>98</v>
      </c>
      <c r="F53" s="14">
        <v>398128</v>
      </c>
      <c r="G53" s="12" t="s">
        <v>97</v>
      </c>
      <c r="H53" s="14">
        <v>175580</v>
      </c>
      <c r="I53" s="12" t="s">
        <v>99</v>
      </c>
    </row>
    <row r="54" spans="1:16" x14ac:dyDescent="0.25">
      <c r="A54" s="12" t="s">
        <v>87</v>
      </c>
      <c r="B54" s="13">
        <v>0.51249999999999996</v>
      </c>
      <c r="C54" s="13">
        <v>0.52361111111111103</v>
      </c>
      <c r="D54" s="12">
        <v>127</v>
      </c>
      <c r="E54" s="12" t="s">
        <v>102</v>
      </c>
      <c r="F54" s="14">
        <v>163479</v>
      </c>
      <c r="G54" s="12" t="s">
        <v>101</v>
      </c>
      <c r="H54" s="14">
        <v>164395</v>
      </c>
      <c r="I54" s="12" t="s">
        <v>65</v>
      </c>
    </row>
    <row r="55" spans="1:16" x14ac:dyDescent="0.25">
      <c r="A55" s="12" t="s">
        <v>87</v>
      </c>
      <c r="B55" s="13">
        <v>0.51388888888888895</v>
      </c>
      <c r="C55" s="13">
        <v>0.52500000000000002</v>
      </c>
      <c r="D55" s="12">
        <v>128</v>
      </c>
      <c r="E55" s="12" t="s">
        <v>105</v>
      </c>
      <c r="F55" s="14">
        <v>440309</v>
      </c>
      <c r="G55" s="12" t="s">
        <v>104</v>
      </c>
      <c r="H55" s="14">
        <v>175330</v>
      </c>
      <c r="I55" s="12" t="s">
        <v>106</v>
      </c>
    </row>
    <row r="56" spans="1:16" x14ac:dyDescent="0.25">
      <c r="A56" s="12" t="s">
        <v>50</v>
      </c>
      <c r="B56" s="13">
        <v>0.51527777777777795</v>
      </c>
      <c r="C56" s="13">
        <v>0.52638888888888902</v>
      </c>
      <c r="D56" s="12">
        <v>129</v>
      </c>
      <c r="E56" s="12" t="s">
        <v>55</v>
      </c>
      <c r="F56" s="14">
        <v>189124</v>
      </c>
      <c r="G56" s="15" t="s">
        <v>51</v>
      </c>
      <c r="H56" s="14">
        <v>454027</v>
      </c>
      <c r="I56" s="12" t="s">
        <v>53</v>
      </c>
    </row>
    <row r="57" spans="1:16" x14ac:dyDescent="0.25">
      <c r="A57" s="12" t="s">
        <v>87</v>
      </c>
      <c r="B57" s="13">
        <v>0.51666666666666705</v>
      </c>
      <c r="C57" s="13">
        <v>0.52777777777777801</v>
      </c>
      <c r="D57" s="12">
        <v>130</v>
      </c>
      <c r="E57" s="12" t="s">
        <v>96</v>
      </c>
      <c r="F57" s="14">
        <v>430511</v>
      </c>
      <c r="G57" s="15" t="s">
        <v>39</v>
      </c>
      <c r="H57" s="14">
        <v>175910</v>
      </c>
      <c r="I57" s="12" t="s">
        <v>41</v>
      </c>
    </row>
    <row r="58" spans="1:16" x14ac:dyDescent="0.25">
      <c r="A58" s="1" t="s">
        <v>0</v>
      </c>
      <c r="B58" s="1" t="s">
        <v>201</v>
      </c>
      <c r="C58" s="1" t="s">
        <v>196</v>
      </c>
      <c r="D58" s="2" t="s">
        <v>197</v>
      </c>
      <c r="E58" s="1" t="s">
        <v>198</v>
      </c>
      <c r="F58" s="2" t="s">
        <v>199</v>
      </c>
      <c r="G58" s="1" t="s">
        <v>1</v>
      </c>
      <c r="H58" s="2" t="s">
        <v>200</v>
      </c>
      <c r="I58" s="1" t="s">
        <v>2</v>
      </c>
    </row>
    <row r="59" spans="1:16" x14ac:dyDescent="0.25">
      <c r="A59" s="11" t="s">
        <v>207</v>
      </c>
      <c r="B59" s="11"/>
      <c r="C59" s="11"/>
      <c r="D59" s="11"/>
      <c r="E59" s="11"/>
      <c r="F59" s="11"/>
      <c r="G59" s="11"/>
      <c r="H59" s="11"/>
      <c r="I59" s="11"/>
    </row>
    <row r="60" spans="1:16" x14ac:dyDescent="0.25">
      <c r="A60" s="12" t="s">
        <v>108</v>
      </c>
      <c r="B60" s="13">
        <v>0.53749999999999998</v>
      </c>
      <c r="C60" s="13">
        <v>0.54861111111111116</v>
      </c>
      <c r="D60" s="12">
        <v>129</v>
      </c>
      <c r="E60" s="12" t="s">
        <v>55</v>
      </c>
      <c r="F60" s="14">
        <v>189124</v>
      </c>
      <c r="G60" s="15" t="s">
        <v>51</v>
      </c>
      <c r="H60" s="14">
        <v>454027</v>
      </c>
      <c r="I60" s="12" t="s">
        <v>53</v>
      </c>
    </row>
    <row r="61" spans="1:16" x14ac:dyDescent="0.25">
      <c r="A61" s="12" t="s">
        <v>108</v>
      </c>
      <c r="B61" s="13">
        <v>0.53888888888888886</v>
      </c>
      <c r="C61" s="13">
        <v>0.55000000000000004</v>
      </c>
      <c r="D61" s="12">
        <v>115</v>
      </c>
      <c r="E61" s="12" t="s">
        <v>61</v>
      </c>
      <c r="F61" s="14">
        <v>449032</v>
      </c>
      <c r="G61" s="15" t="s">
        <v>60</v>
      </c>
      <c r="H61" s="14">
        <v>163480</v>
      </c>
      <c r="I61" s="12" t="s">
        <v>62</v>
      </c>
    </row>
    <row r="62" spans="1:16" x14ac:dyDescent="0.25">
      <c r="A62" s="12" t="s">
        <v>108</v>
      </c>
      <c r="B62" s="13">
        <v>0.54027777777777797</v>
      </c>
      <c r="C62" s="13">
        <v>0.55138888888888904</v>
      </c>
      <c r="D62" s="12">
        <v>131</v>
      </c>
      <c r="E62" s="12" t="s">
        <v>124</v>
      </c>
      <c r="F62" s="14">
        <v>442295</v>
      </c>
      <c r="G62" s="15" t="s">
        <v>123</v>
      </c>
      <c r="H62" s="26"/>
      <c r="I62" s="12" t="s">
        <v>125</v>
      </c>
    </row>
    <row r="63" spans="1:16" x14ac:dyDescent="0.25">
      <c r="A63" s="12" t="s">
        <v>108</v>
      </c>
      <c r="B63" s="13">
        <v>0.54166666666666696</v>
      </c>
      <c r="C63" s="13">
        <v>0.55277777777777803</v>
      </c>
      <c r="D63" s="12">
        <v>132</v>
      </c>
      <c r="E63" s="12" t="s">
        <v>129</v>
      </c>
      <c r="F63" s="14">
        <v>434929</v>
      </c>
      <c r="G63" s="15" t="s">
        <v>47</v>
      </c>
      <c r="H63" s="14">
        <v>169125</v>
      </c>
      <c r="I63" s="12" t="s">
        <v>6</v>
      </c>
    </row>
    <row r="64" spans="1:16" x14ac:dyDescent="0.25">
      <c r="A64" s="12" t="s">
        <v>108</v>
      </c>
      <c r="B64" s="13">
        <v>0.54305555555555596</v>
      </c>
      <c r="C64" s="13">
        <v>0.55416666666666703</v>
      </c>
      <c r="D64" s="12">
        <v>133</v>
      </c>
      <c r="E64" s="12" t="s">
        <v>52</v>
      </c>
      <c r="F64" s="14">
        <v>189123</v>
      </c>
      <c r="G64" s="15" t="s">
        <v>109</v>
      </c>
      <c r="H64" s="26"/>
      <c r="I64" s="12" t="s">
        <v>53</v>
      </c>
    </row>
    <row r="65" spans="1:9" x14ac:dyDescent="0.25">
      <c r="A65" s="12" t="s">
        <v>108</v>
      </c>
      <c r="B65" s="13">
        <v>0.54444444444444395</v>
      </c>
      <c r="C65" s="13">
        <v>0.55555555555555602</v>
      </c>
      <c r="D65" s="12">
        <v>134</v>
      </c>
      <c r="E65" s="12" t="s">
        <v>110</v>
      </c>
      <c r="F65" s="14">
        <v>452000</v>
      </c>
      <c r="G65" s="15" t="s">
        <v>27</v>
      </c>
      <c r="H65" s="14">
        <v>168768</v>
      </c>
      <c r="I65" s="12" t="s">
        <v>29</v>
      </c>
    </row>
    <row r="66" spans="1:9" x14ac:dyDescent="0.25">
      <c r="A66" s="12" t="s">
        <v>108</v>
      </c>
      <c r="B66" s="13">
        <v>0.54583333333333295</v>
      </c>
      <c r="C66" s="13">
        <v>0.55694444444444402</v>
      </c>
      <c r="D66" s="12">
        <v>135</v>
      </c>
      <c r="E66" s="12" t="s">
        <v>112</v>
      </c>
      <c r="F66" s="26"/>
      <c r="G66" s="15" t="s">
        <v>111</v>
      </c>
      <c r="H66" s="14">
        <v>172224</v>
      </c>
      <c r="I66" s="12" t="s">
        <v>113</v>
      </c>
    </row>
    <row r="67" spans="1:9" x14ac:dyDescent="0.25">
      <c r="A67" s="12" t="s">
        <v>108</v>
      </c>
      <c r="B67" s="13">
        <v>0.54722222222222205</v>
      </c>
      <c r="C67" s="13">
        <v>0.55833333333333302</v>
      </c>
      <c r="D67" s="12">
        <v>136</v>
      </c>
      <c r="E67" s="12" t="s">
        <v>116</v>
      </c>
      <c r="F67" s="14">
        <v>445459</v>
      </c>
      <c r="G67" s="15" t="s">
        <v>115</v>
      </c>
      <c r="H67" s="26"/>
      <c r="I67" s="12" t="s">
        <v>117</v>
      </c>
    </row>
    <row r="68" spans="1:9" x14ac:dyDescent="0.25">
      <c r="A68" s="12" t="s">
        <v>108</v>
      </c>
      <c r="B68" s="13">
        <v>0.54861111111111105</v>
      </c>
      <c r="C68" s="13">
        <v>0.55972222222222201</v>
      </c>
      <c r="D68" s="12">
        <v>118</v>
      </c>
      <c r="E68" s="12" t="s">
        <v>67</v>
      </c>
      <c r="F68" s="14">
        <v>449267</v>
      </c>
      <c r="G68" s="15" t="s">
        <v>66</v>
      </c>
      <c r="H68" s="14">
        <v>163308</v>
      </c>
      <c r="I68" s="12" t="s">
        <v>68</v>
      </c>
    </row>
    <row r="69" spans="1:9" x14ac:dyDescent="0.25">
      <c r="A69" s="12" t="s">
        <v>108</v>
      </c>
      <c r="B69" s="13">
        <v>0.55000000000000004</v>
      </c>
      <c r="C69" s="13">
        <v>0.56111111111111101</v>
      </c>
      <c r="D69" s="12">
        <v>137</v>
      </c>
      <c r="E69" s="12" t="s">
        <v>120</v>
      </c>
      <c r="F69" s="14">
        <v>450919</v>
      </c>
      <c r="G69" s="15" t="s">
        <v>119</v>
      </c>
      <c r="H69" s="14">
        <v>181960</v>
      </c>
      <c r="I69" s="12" t="s">
        <v>121</v>
      </c>
    </row>
    <row r="70" spans="1:9" x14ac:dyDescent="0.25">
      <c r="A70" s="12" t="s">
        <v>108</v>
      </c>
      <c r="B70" s="13">
        <v>0.55138888888888904</v>
      </c>
      <c r="C70" s="13">
        <v>0.5625</v>
      </c>
      <c r="D70" s="12">
        <v>119</v>
      </c>
      <c r="E70" s="12" t="s">
        <v>72</v>
      </c>
      <c r="F70" s="14">
        <v>452051</v>
      </c>
      <c r="G70" s="15" t="s">
        <v>71</v>
      </c>
      <c r="H70" s="26"/>
      <c r="I70" s="12" t="s">
        <v>73</v>
      </c>
    </row>
    <row r="71" spans="1:9" x14ac:dyDescent="0.25">
      <c r="A71" s="12" t="s">
        <v>108</v>
      </c>
      <c r="B71" s="13">
        <v>0.55277777777777803</v>
      </c>
      <c r="C71" s="13">
        <v>0.56388888888888899</v>
      </c>
      <c r="D71" s="12">
        <v>120</v>
      </c>
      <c r="E71" s="12" t="s">
        <v>76</v>
      </c>
      <c r="F71" s="14">
        <v>186850</v>
      </c>
      <c r="G71" s="15" t="s">
        <v>75</v>
      </c>
      <c r="H71" s="14">
        <v>186852</v>
      </c>
      <c r="I71" s="12" t="s">
        <v>77</v>
      </c>
    </row>
    <row r="72" spans="1:9" x14ac:dyDescent="0.25">
      <c r="A72" s="12" t="s">
        <v>108</v>
      </c>
      <c r="B72" s="13">
        <v>0.55416666666666703</v>
      </c>
      <c r="C72" s="13">
        <v>0.56527777777777799</v>
      </c>
      <c r="D72" s="12">
        <v>122</v>
      </c>
      <c r="E72" s="12" t="s">
        <v>80</v>
      </c>
      <c r="F72" s="14">
        <v>447977</v>
      </c>
      <c r="G72" s="15" t="s">
        <v>79</v>
      </c>
      <c r="H72" s="14">
        <v>160624</v>
      </c>
      <c r="I72" s="12" t="s">
        <v>81</v>
      </c>
    </row>
    <row r="73" spans="1:9" x14ac:dyDescent="0.25">
      <c r="A73" s="12" t="s">
        <v>108</v>
      </c>
      <c r="B73" s="13">
        <v>0.55555555555555503</v>
      </c>
      <c r="C73" s="13">
        <v>0.56666666666666698</v>
      </c>
      <c r="D73" s="12">
        <v>112</v>
      </c>
      <c r="E73" s="12" t="s">
        <v>49</v>
      </c>
      <c r="F73" s="26"/>
      <c r="G73" s="15" t="s">
        <v>4</v>
      </c>
      <c r="H73" s="14">
        <v>184093</v>
      </c>
      <c r="I73" s="12" t="s">
        <v>6</v>
      </c>
    </row>
    <row r="74" spans="1:9" x14ac:dyDescent="0.25">
      <c r="A74" s="12" t="s">
        <v>108</v>
      </c>
      <c r="B74" s="13">
        <v>0.55694444444444402</v>
      </c>
      <c r="C74" s="13">
        <v>0.56805555555555598</v>
      </c>
      <c r="D74" s="12">
        <v>123</v>
      </c>
      <c r="E74" s="12" t="s">
        <v>84</v>
      </c>
      <c r="F74" s="14">
        <v>451835</v>
      </c>
      <c r="G74" s="15" t="s">
        <v>83</v>
      </c>
      <c r="H74" s="14">
        <v>170920</v>
      </c>
      <c r="I74" s="12" t="s">
        <v>85</v>
      </c>
    </row>
    <row r="75" spans="1:9" x14ac:dyDescent="0.25">
      <c r="A75" s="12" t="s">
        <v>211</v>
      </c>
      <c r="B75" s="13">
        <v>0.55833333333333302</v>
      </c>
      <c r="C75" s="13">
        <v>0.56944444444444398</v>
      </c>
      <c r="D75" s="12">
        <v>116</v>
      </c>
      <c r="E75" s="12" t="s">
        <v>89</v>
      </c>
      <c r="F75" s="14">
        <v>436027</v>
      </c>
      <c r="G75" s="15" t="s">
        <v>88</v>
      </c>
      <c r="H75" s="14">
        <v>175491</v>
      </c>
      <c r="I75" s="12" t="s">
        <v>90</v>
      </c>
    </row>
    <row r="76" spans="1:9" x14ac:dyDescent="0.25">
      <c r="A76" s="12" t="s">
        <v>211</v>
      </c>
      <c r="B76" s="13">
        <v>0.55972222222222201</v>
      </c>
      <c r="C76" s="13">
        <v>0.57083333333333297</v>
      </c>
      <c r="D76" s="12">
        <v>138</v>
      </c>
      <c r="E76" s="12" t="s">
        <v>132</v>
      </c>
      <c r="F76" s="14">
        <v>450178</v>
      </c>
      <c r="G76" s="15" t="s">
        <v>131</v>
      </c>
      <c r="H76" s="14">
        <v>173696</v>
      </c>
      <c r="I76" s="12" t="s">
        <v>81</v>
      </c>
    </row>
    <row r="77" spans="1:9" x14ac:dyDescent="0.25">
      <c r="A77" s="12" t="s">
        <v>211</v>
      </c>
      <c r="B77" s="13">
        <v>0.56111111111111101</v>
      </c>
      <c r="C77" s="13">
        <v>0.57222222222222197</v>
      </c>
      <c r="D77" s="12">
        <v>139</v>
      </c>
      <c r="E77" s="12" t="s">
        <v>134</v>
      </c>
      <c r="F77" s="14">
        <v>441347</v>
      </c>
      <c r="G77" s="15" t="s">
        <v>133</v>
      </c>
      <c r="H77" s="14">
        <v>162406</v>
      </c>
      <c r="I77" s="12" t="s">
        <v>135</v>
      </c>
    </row>
    <row r="78" spans="1:9" x14ac:dyDescent="0.25">
      <c r="A78" s="12" t="s">
        <v>211</v>
      </c>
      <c r="B78" s="13">
        <v>0.5625</v>
      </c>
      <c r="C78" s="13">
        <v>0.57361111111111096</v>
      </c>
      <c r="D78" s="12">
        <v>140</v>
      </c>
      <c r="E78" s="12" t="s">
        <v>138</v>
      </c>
      <c r="F78" s="26" t="s">
        <v>202</v>
      </c>
      <c r="G78" s="15" t="s">
        <v>137</v>
      </c>
      <c r="H78" s="14">
        <v>166808</v>
      </c>
      <c r="I78" s="12" t="s">
        <v>139</v>
      </c>
    </row>
    <row r="79" spans="1:9" x14ac:dyDescent="0.25">
      <c r="A79" s="12" t="s">
        <v>211</v>
      </c>
      <c r="B79" s="13">
        <v>0.56388888888888899</v>
      </c>
      <c r="C79" s="13">
        <v>0.57499999999999996</v>
      </c>
      <c r="D79" s="12">
        <v>130</v>
      </c>
      <c r="E79" s="12" t="s">
        <v>96</v>
      </c>
      <c r="F79" s="14">
        <v>430511</v>
      </c>
      <c r="G79" s="15" t="s">
        <v>39</v>
      </c>
      <c r="H79" s="14">
        <v>175910</v>
      </c>
      <c r="I79" s="12" t="s">
        <v>41</v>
      </c>
    </row>
    <row r="80" spans="1:9" x14ac:dyDescent="0.25">
      <c r="A80" s="12" t="s">
        <v>211</v>
      </c>
      <c r="B80" s="13">
        <v>0.56527777777777799</v>
      </c>
      <c r="C80" s="13">
        <v>0.57638888888888895</v>
      </c>
      <c r="D80" s="12">
        <v>141</v>
      </c>
      <c r="E80" s="12" t="s">
        <v>142</v>
      </c>
      <c r="F80" s="14">
        <v>438829</v>
      </c>
      <c r="G80" s="15" t="s">
        <v>141</v>
      </c>
      <c r="H80" s="14">
        <v>168752</v>
      </c>
      <c r="I80" s="12" t="s">
        <v>143</v>
      </c>
    </row>
    <row r="81" spans="1:9" x14ac:dyDescent="0.25">
      <c r="A81" s="12" t="s">
        <v>211</v>
      </c>
      <c r="B81" s="13">
        <v>0.56666666666666698</v>
      </c>
      <c r="C81" s="13">
        <v>0.57777777777777795</v>
      </c>
      <c r="D81" s="12">
        <v>126</v>
      </c>
      <c r="E81" s="12" t="s">
        <v>98</v>
      </c>
      <c r="F81" s="14">
        <v>398128</v>
      </c>
      <c r="G81" s="15" t="s">
        <v>97</v>
      </c>
      <c r="H81" s="14">
        <v>175580</v>
      </c>
      <c r="I81" s="12" t="s">
        <v>99</v>
      </c>
    </row>
    <row r="82" spans="1:9" x14ac:dyDescent="0.25">
      <c r="A82" s="12" t="s">
        <v>108</v>
      </c>
      <c r="B82" s="13">
        <v>0.56805555555555498</v>
      </c>
      <c r="C82" s="13">
        <v>0.57916666666666705</v>
      </c>
      <c r="D82" s="12">
        <v>117</v>
      </c>
      <c r="E82" s="12" t="s">
        <v>64</v>
      </c>
      <c r="F82" s="14">
        <v>453831</v>
      </c>
      <c r="G82" s="15" t="s">
        <v>60</v>
      </c>
      <c r="H82" s="14">
        <v>163480</v>
      </c>
      <c r="I82" s="12" t="s">
        <v>65</v>
      </c>
    </row>
    <row r="83" spans="1:9" x14ac:dyDescent="0.25">
      <c r="A83" s="12" t="s">
        <v>108</v>
      </c>
      <c r="B83" s="13">
        <v>0.56944444444444398</v>
      </c>
      <c r="C83" s="13">
        <v>0.58055555555555505</v>
      </c>
      <c r="D83" s="12">
        <v>142</v>
      </c>
      <c r="E83" s="12" t="s">
        <v>127</v>
      </c>
      <c r="F83" s="14">
        <v>450816</v>
      </c>
      <c r="G83" s="15" t="s">
        <v>123</v>
      </c>
      <c r="H83" s="26"/>
      <c r="I83" s="12" t="s">
        <v>128</v>
      </c>
    </row>
    <row r="84" spans="1:9" x14ac:dyDescent="0.25">
      <c r="A84" s="12" t="s">
        <v>108</v>
      </c>
      <c r="B84" s="13">
        <v>0.57083333333333297</v>
      </c>
      <c r="C84" s="13">
        <v>0.58194444444444404</v>
      </c>
      <c r="D84" s="12">
        <v>143</v>
      </c>
      <c r="E84" s="12" t="s">
        <v>130</v>
      </c>
      <c r="F84" s="26"/>
      <c r="G84" s="15" t="s">
        <v>47</v>
      </c>
      <c r="H84" s="14">
        <v>169125</v>
      </c>
      <c r="I84" s="12" t="s">
        <v>6</v>
      </c>
    </row>
    <row r="85" spans="1:9" x14ac:dyDescent="0.25">
      <c r="A85" s="1" t="s">
        <v>0</v>
      </c>
      <c r="B85" s="1" t="s">
        <v>201</v>
      </c>
      <c r="C85" s="1" t="s">
        <v>196</v>
      </c>
      <c r="D85" s="2" t="s">
        <v>197</v>
      </c>
      <c r="E85" s="1" t="s">
        <v>198</v>
      </c>
      <c r="F85" s="2" t="s">
        <v>199</v>
      </c>
      <c r="G85" s="1" t="s">
        <v>1</v>
      </c>
      <c r="H85" s="2" t="s">
        <v>200</v>
      </c>
      <c r="I85" s="1" t="s">
        <v>2</v>
      </c>
    </row>
    <row r="86" spans="1:9" x14ac:dyDescent="0.25">
      <c r="A86" s="11" t="s">
        <v>207</v>
      </c>
      <c r="B86" s="11"/>
      <c r="C86" s="11"/>
      <c r="D86" s="11"/>
      <c r="E86" s="11"/>
      <c r="F86" s="11"/>
      <c r="G86" s="11"/>
      <c r="H86" s="11"/>
      <c r="I86" s="11"/>
    </row>
    <row r="87" spans="1:9" x14ac:dyDescent="0.25">
      <c r="A87" s="12" t="s">
        <v>212</v>
      </c>
      <c r="B87" s="13">
        <v>0.59305555555555556</v>
      </c>
      <c r="C87" s="13">
        <v>0.60416666666666663</v>
      </c>
      <c r="D87" s="12">
        <v>125</v>
      </c>
      <c r="E87" s="12" t="s">
        <v>94</v>
      </c>
      <c r="F87" s="14">
        <v>401680</v>
      </c>
      <c r="G87" s="12" t="s">
        <v>39</v>
      </c>
      <c r="H87" s="14">
        <v>175910</v>
      </c>
      <c r="I87" s="12" t="s">
        <v>95</v>
      </c>
    </row>
    <row r="88" spans="1:9" x14ac:dyDescent="0.25">
      <c r="A88" s="12" t="s">
        <v>212</v>
      </c>
      <c r="B88" s="13">
        <v>0.59444444444444444</v>
      </c>
      <c r="C88" s="13">
        <v>0.60555555555555551</v>
      </c>
      <c r="D88" s="12">
        <v>107</v>
      </c>
      <c r="E88" s="12" t="s">
        <v>32</v>
      </c>
      <c r="F88" s="14">
        <v>439211</v>
      </c>
      <c r="G88" s="12" t="s">
        <v>31</v>
      </c>
      <c r="H88" s="14">
        <v>175494</v>
      </c>
      <c r="I88" s="12" t="s">
        <v>33</v>
      </c>
    </row>
    <row r="89" spans="1:9" x14ac:dyDescent="0.25">
      <c r="A89" s="12" t="s">
        <v>212</v>
      </c>
      <c r="B89" s="13">
        <v>0.59583333333333299</v>
      </c>
      <c r="C89" s="13">
        <v>0.60694444444444395</v>
      </c>
      <c r="D89" s="12">
        <v>138</v>
      </c>
      <c r="E89" s="12" t="s">
        <v>132</v>
      </c>
      <c r="F89" s="14">
        <v>450178</v>
      </c>
      <c r="G89" s="12" t="s">
        <v>131</v>
      </c>
      <c r="H89" s="14">
        <v>173696</v>
      </c>
      <c r="I89" s="12" t="s">
        <v>81</v>
      </c>
    </row>
    <row r="90" spans="1:9" x14ac:dyDescent="0.25">
      <c r="A90" s="12" t="s">
        <v>212</v>
      </c>
      <c r="B90" s="13">
        <v>0.59722222222222199</v>
      </c>
      <c r="C90" s="13">
        <v>0.60833333333333295</v>
      </c>
      <c r="D90" s="12">
        <v>144</v>
      </c>
      <c r="E90" s="12" t="s">
        <v>105</v>
      </c>
      <c r="F90" s="14">
        <v>440309</v>
      </c>
      <c r="G90" s="12" t="s">
        <v>104</v>
      </c>
      <c r="H90" s="14">
        <v>175330</v>
      </c>
      <c r="I90" s="12" t="s">
        <v>106</v>
      </c>
    </row>
    <row r="91" spans="1:9" x14ac:dyDescent="0.25">
      <c r="A91" s="18"/>
      <c r="B91" s="18"/>
      <c r="C91" s="18"/>
      <c r="D91" s="18"/>
      <c r="E91" s="18"/>
      <c r="F91" s="19"/>
      <c r="G91" s="18"/>
      <c r="H91" s="19"/>
      <c r="I91" s="18"/>
    </row>
    <row r="92" spans="1:9" x14ac:dyDescent="0.25">
      <c r="A92" s="12" t="s">
        <v>212</v>
      </c>
      <c r="B92" s="13">
        <v>0.61388888888888893</v>
      </c>
      <c r="C92" s="13">
        <v>0.625</v>
      </c>
      <c r="D92" s="12">
        <v>145</v>
      </c>
      <c r="E92" s="12" t="s">
        <v>145</v>
      </c>
      <c r="F92" s="14">
        <v>414018</v>
      </c>
      <c r="G92" s="12" t="s">
        <v>39</v>
      </c>
      <c r="H92" s="14">
        <v>175910</v>
      </c>
      <c r="I92" s="12" t="s">
        <v>41</v>
      </c>
    </row>
    <row r="93" spans="1:9" x14ac:dyDescent="0.25">
      <c r="A93" s="1" t="s">
        <v>0</v>
      </c>
      <c r="B93" s="1" t="s">
        <v>201</v>
      </c>
      <c r="C93" s="1" t="s">
        <v>196</v>
      </c>
      <c r="D93" s="2" t="s">
        <v>197</v>
      </c>
      <c r="E93" s="1" t="s">
        <v>198</v>
      </c>
      <c r="F93" s="2" t="s">
        <v>199</v>
      </c>
      <c r="G93" s="1" t="s">
        <v>1</v>
      </c>
      <c r="H93" s="2" t="s">
        <v>200</v>
      </c>
      <c r="I93" s="1" t="s">
        <v>2</v>
      </c>
    </row>
    <row r="94" spans="1:9" x14ac:dyDescent="0.25">
      <c r="A94" s="11" t="s">
        <v>210</v>
      </c>
      <c r="B94" s="11"/>
      <c r="C94" s="11"/>
      <c r="D94" s="11"/>
      <c r="E94" s="11"/>
      <c r="F94" s="11"/>
      <c r="G94" s="11"/>
      <c r="H94" s="11"/>
      <c r="I94" s="11"/>
    </row>
    <row r="95" spans="1:9" x14ac:dyDescent="0.25">
      <c r="A95" s="12" t="s">
        <v>146</v>
      </c>
      <c r="B95" s="13">
        <v>0.62777777777777777</v>
      </c>
      <c r="C95" s="13">
        <v>0.63888888888888884</v>
      </c>
      <c r="D95" s="12">
        <v>134</v>
      </c>
      <c r="E95" s="12" t="s">
        <v>110</v>
      </c>
      <c r="F95" s="14">
        <v>452000</v>
      </c>
      <c r="G95" s="12" t="s">
        <v>27</v>
      </c>
      <c r="H95" s="14">
        <v>168768</v>
      </c>
      <c r="I95" s="12" t="s">
        <v>29</v>
      </c>
    </row>
    <row r="96" spans="1:9" x14ac:dyDescent="0.25">
      <c r="A96" s="12" t="s">
        <v>146</v>
      </c>
      <c r="B96" s="13">
        <v>0.62916666666666665</v>
      </c>
      <c r="C96" s="13">
        <v>0.64027777777777772</v>
      </c>
      <c r="D96" s="12">
        <v>132</v>
      </c>
      <c r="E96" s="12" t="s">
        <v>129</v>
      </c>
      <c r="F96" s="14">
        <v>434929</v>
      </c>
      <c r="G96" s="12" t="s">
        <v>47</v>
      </c>
      <c r="H96" s="14">
        <v>169125</v>
      </c>
      <c r="I96" s="12" t="s">
        <v>6</v>
      </c>
    </row>
    <row r="97" spans="1:9" x14ac:dyDescent="0.25">
      <c r="A97" s="1" t="s">
        <v>0</v>
      </c>
      <c r="B97" s="1" t="s">
        <v>201</v>
      </c>
      <c r="C97" s="1" t="s">
        <v>196</v>
      </c>
      <c r="D97" s="2" t="s">
        <v>197</v>
      </c>
      <c r="E97" s="1" t="s">
        <v>198</v>
      </c>
      <c r="F97" s="2" t="s">
        <v>199</v>
      </c>
      <c r="G97" s="1" t="s">
        <v>1</v>
      </c>
      <c r="H97" s="2" t="s">
        <v>200</v>
      </c>
      <c r="I97" s="1" t="s">
        <v>2</v>
      </c>
    </row>
    <row r="98" spans="1:9" x14ac:dyDescent="0.25">
      <c r="A98" s="11" t="s">
        <v>207</v>
      </c>
      <c r="B98" s="11"/>
      <c r="C98" s="11"/>
      <c r="D98" s="11"/>
      <c r="E98" s="11"/>
      <c r="F98" s="11"/>
      <c r="G98" s="11"/>
      <c r="H98" s="11"/>
      <c r="I98" s="11"/>
    </row>
    <row r="99" spans="1:9" x14ac:dyDescent="0.25">
      <c r="A99" s="12" t="s">
        <v>147</v>
      </c>
      <c r="B99" s="13">
        <v>0.65</v>
      </c>
      <c r="C99" s="13">
        <v>0.66111111111111109</v>
      </c>
      <c r="D99" s="12">
        <v>146</v>
      </c>
      <c r="E99" s="12" t="s">
        <v>152</v>
      </c>
      <c r="F99" s="14">
        <v>437217</v>
      </c>
      <c r="G99" s="15" t="s">
        <v>133</v>
      </c>
      <c r="H99" s="14">
        <v>162406</v>
      </c>
      <c r="I99" s="12" t="s">
        <v>135</v>
      </c>
    </row>
    <row r="100" spans="1:9" x14ac:dyDescent="0.25">
      <c r="A100" s="12" t="s">
        <v>147</v>
      </c>
      <c r="B100" s="13">
        <v>0.65138888888888891</v>
      </c>
      <c r="C100" s="13">
        <v>0.66249999999999998</v>
      </c>
      <c r="D100" s="12">
        <v>147</v>
      </c>
      <c r="E100" s="12" t="s">
        <v>163</v>
      </c>
      <c r="F100" s="14">
        <v>450544</v>
      </c>
      <c r="G100" s="15" t="s">
        <v>119</v>
      </c>
      <c r="H100" s="14">
        <v>181960</v>
      </c>
      <c r="I100" s="12" t="s">
        <v>121</v>
      </c>
    </row>
    <row r="101" spans="1:9" x14ac:dyDescent="0.25">
      <c r="A101" s="12" t="s">
        <v>147</v>
      </c>
      <c r="B101" s="13">
        <v>0.65277777777777801</v>
      </c>
      <c r="C101" s="13">
        <v>0.66388888888888897</v>
      </c>
      <c r="D101" s="12">
        <v>148</v>
      </c>
      <c r="E101" s="12" t="s">
        <v>149</v>
      </c>
      <c r="F101" s="26"/>
      <c r="G101" s="15" t="s">
        <v>148</v>
      </c>
      <c r="H101" s="14">
        <v>178832</v>
      </c>
      <c r="I101" s="12" t="s">
        <v>150</v>
      </c>
    </row>
    <row r="102" spans="1:9" x14ac:dyDescent="0.25">
      <c r="A102" s="12" t="s">
        <v>147</v>
      </c>
      <c r="B102" s="13">
        <v>0.65416666666666701</v>
      </c>
      <c r="C102" s="13">
        <v>0.66527777777777797</v>
      </c>
      <c r="D102" s="12">
        <v>140</v>
      </c>
      <c r="E102" s="12" t="s">
        <v>138</v>
      </c>
      <c r="F102" s="26" t="s">
        <v>202</v>
      </c>
      <c r="G102" s="15" t="s">
        <v>137</v>
      </c>
      <c r="H102" s="14">
        <v>166808</v>
      </c>
      <c r="I102" s="12" t="s">
        <v>139</v>
      </c>
    </row>
    <row r="103" spans="1:9" x14ac:dyDescent="0.25">
      <c r="A103" s="12" t="s">
        <v>147</v>
      </c>
      <c r="B103" s="13">
        <v>0.655555555555556</v>
      </c>
      <c r="C103" s="13">
        <v>0.66666666666666696</v>
      </c>
      <c r="D103" s="12">
        <v>135</v>
      </c>
      <c r="E103" s="12" t="s">
        <v>112</v>
      </c>
      <c r="F103" s="26"/>
      <c r="G103" s="15" t="s">
        <v>111</v>
      </c>
      <c r="H103" s="14">
        <v>172224</v>
      </c>
      <c r="I103" s="12" t="s">
        <v>113</v>
      </c>
    </row>
    <row r="104" spans="1:9" x14ac:dyDescent="0.25">
      <c r="A104" s="12" t="s">
        <v>147</v>
      </c>
      <c r="B104" s="13">
        <v>0.656944444444444</v>
      </c>
      <c r="C104" s="13">
        <v>0.66805555555555596</v>
      </c>
      <c r="D104" s="12">
        <v>150</v>
      </c>
      <c r="E104" s="12" t="s">
        <v>157</v>
      </c>
      <c r="F104" s="14">
        <v>451770</v>
      </c>
      <c r="G104" s="15" t="s">
        <v>115</v>
      </c>
      <c r="H104" s="26"/>
      <c r="I104" s="12" t="s">
        <v>158</v>
      </c>
    </row>
    <row r="105" spans="1:9" x14ac:dyDescent="0.25">
      <c r="A105" s="12" t="s">
        <v>147</v>
      </c>
      <c r="B105" s="13">
        <v>0.65833333333333299</v>
      </c>
      <c r="C105" s="13">
        <v>0.66944444444444395</v>
      </c>
      <c r="D105" s="12">
        <v>151</v>
      </c>
      <c r="E105" s="12" t="s">
        <v>160</v>
      </c>
      <c r="F105" s="14">
        <v>442822</v>
      </c>
      <c r="G105" s="15" t="s">
        <v>159</v>
      </c>
      <c r="H105" s="14">
        <v>179583</v>
      </c>
      <c r="I105" s="12" t="s">
        <v>161</v>
      </c>
    </row>
    <row r="106" spans="1:9" x14ac:dyDescent="0.25">
      <c r="A106" s="12" t="s">
        <v>147</v>
      </c>
      <c r="B106" s="13">
        <v>0.65972222222222199</v>
      </c>
      <c r="C106" s="13">
        <v>0.67083333333333295</v>
      </c>
      <c r="D106" s="12">
        <v>152</v>
      </c>
      <c r="E106" s="12" t="s">
        <v>142</v>
      </c>
      <c r="F106" s="14">
        <v>438829</v>
      </c>
      <c r="G106" s="15" t="s">
        <v>141</v>
      </c>
      <c r="H106" s="14">
        <v>168752</v>
      </c>
      <c r="I106" s="12" t="s">
        <v>143</v>
      </c>
    </row>
    <row r="107" spans="1:9" x14ac:dyDescent="0.25">
      <c r="A107" s="12" t="s">
        <v>147</v>
      </c>
      <c r="B107" s="13">
        <v>0.66111111111111098</v>
      </c>
      <c r="C107" s="13">
        <v>0.67222222222222205</v>
      </c>
      <c r="D107" s="12">
        <v>142</v>
      </c>
      <c r="E107" s="12" t="s">
        <v>127</v>
      </c>
      <c r="F107" s="14">
        <v>450816</v>
      </c>
      <c r="G107" s="15" t="s">
        <v>123</v>
      </c>
      <c r="H107" s="14"/>
      <c r="I107" s="12" t="s">
        <v>128</v>
      </c>
    </row>
    <row r="108" spans="1:9" x14ac:dyDescent="0.25">
      <c r="A108" s="12" t="s">
        <v>147</v>
      </c>
      <c r="B108" s="13">
        <v>0.66249999999999998</v>
      </c>
      <c r="C108" s="13">
        <v>0.67361111111111105</v>
      </c>
      <c r="D108" s="12">
        <v>143</v>
      </c>
      <c r="E108" s="12" t="s">
        <v>130</v>
      </c>
      <c r="F108" s="26"/>
      <c r="G108" s="15" t="s">
        <v>47</v>
      </c>
      <c r="H108" s="14">
        <v>169125</v>
      </c>
      <c r="I108" s="12" t="s">
        <v>6</v>
      </c>
    </row>
    <row r="109" spans="1:9" x14ac:dyDescent="0.25">
      <c r="A109" s="12" t="s">
        <v>164</v>
      </c>
      <c r="B109" s="13">
        <v>0.66388888888888897</v>
      </c>
      <c r="C109" s="13">
        <v>0.67500000000000004</v>
      </c>
      <c r="D109" s="12">
        <v>153</v>
      </c>
      <c r="E109" s="12" t="s">
        <v>165</v>
      </c>
      <c r="F109" s="14">
        <v>428230</v>
      </c>
      <c r="G109" s="15" t="s">
        <v>66</v>
      </c>
      <c r="H109" s="14">
        <v>163308</v>
      </c>
      <c r="I109" s="12" t="s">
        <v>166</v>
      </c>
    </row>
    <row r="110" spans="1:9" x14ac:dyDescent="0.25">
      <c r="A110" s="12" t="s">
        <v>164</v>
      </c>
      <c r="B110" s="13">
        <v>0.66527777777777797</v>
      </c>
      <c r="C110" s="13">
        <v>0.67638888888888904</v>
      </c>
      <c r="D110" s="12">
        <v>154</v>
      </c>
      <c r="E110" s="12" t="s">
        <v>168</v>
      </c>
      <c r="F110" s="14">
        <v>433344</v>
      </c>
      <c r="G110" s="15" t="s">
        <v>167</v>
      </c>
      <c r="H110" s="26"/>
      <c r="I110" s="12" t="s">
        <v>169</v>
      </c>
    </row>
    <row r="111" spans="1:9" x14ac:dyDescent="0.25">
      <c r="A111" s="12" t="s">
        <v>147</v>
      </c>
      <c r="B111" s="13">
        <v>0.66666666666666696</v>
      </c>
      <c r="C111" s="13">
        <v>0.67777777777777803</v>
      </c>
      <c r="D111" s="12">
        <v>139</v>
      </c>
      <c r="E111" s="12" t="s">
        <v>134</v>
      </c>
      <c r="F111" s="14">
        <v>441347</v>
      </c>
      <c r="G111" s="15" t="s">
        <v>133</v>
      </c>
      <c r="H111" s="14">
        <v>162406</v>
      </c>
      <c r="I111" s="12" t="s">
        <v>135</v>
      </c>
    </row>
    <row r="112" spans="1:9" x14ac:dyDescent="0.25">
      <c r="A112" s="12" t="s">
        <v>147</v>
      </c>
      <c r="B112" s="13">
        <v>0.66805555555555596</v>
      </c>
      <c r="C112" s="13">
        <v>0.67916666666666703</v>
      </c>
      <c r="D112" s="12">
        <v>137</v>
      </c>
      <c r="E112" s="12" t="s">
        <v>120</v>
      </c>
      <c r="F112" s="14">
        <v>450919</v>
      </c>
      <c r="G112" s="15" t="s">
        <v>119</v>
      </c>
      <c r="H112" s="14">
        <v>181960</v>
      </c>
      <c r="I112" s="12" t="s">
        <v>121</v>
      </c>
    </row>
    <row r="113" spans="1:9" x14ac:dyDescent="0.25">
      <c r="A113" s="12" t="s">
        <v>164</v>
      </c>
      <c r="B113" s="13">
        <v>0.66944444444444395</v>
      </c>
      <c r="C113" s="13">
        <v>0.68055555555555503</v>
      </c>
      <c r="D113" s="12">
        <v>149</v>
      </c>
      <c r="E113" s="12" t="s">
        <v>154</v>
      </c>
      <c r="F113" s="14">
        <v>449455</v>
      </c>
      <c r="G113" s="15" t="s">
        <v>153</v>
      </c>
      <c r="H113" s="14">
        <v>166808</v>
      </c>
      <c r="I113" s="12" t="s">
        <v>155</v>
      </c>
    </row>
    <row r="114" spans="1:9" x14ac:dyDescent="0.25">
      <c r="A114" s="1" t="s">
        <v>0</v>
      </c>
      <c r="B114" s="1" t="s">
        <v>201</v>
      </c>
      <c r="C114" s="1" t="s">
        <v>196</v>
      </c>
      <c r="D114" s="2" t="s">
        <v>197</v>
      </c>
      <c r="E114" s="1" t="s">
        <v>198</v>
      </c>
      <c r="F114" s="2" t="s">
        <v>199</v>
      </c>
      <c r="G114" s="1" t="s">
        <v>1</v>
      </c>
      <c r="H114" s="2" t="s">
        <v>200</v>
      </c>
      <c r="I114" s="1" t="s">
        <v>2</v>
      </c>
    </row>
    <row r="115" spans="1:9" x14ac:dyDescent="0.25">
      <c r="A115" s="11" t="s">
        <v>207</v>
      </c>
      <c r="B115" s="11"/>
      <c r="C115" s="11"/>
      <c r="D115" s="11"/>
      <c r="E115" s="11"/>
      <c r="F115" s="11"/>
      <c r="G115" s="11"/>
      <c r="H115" s="11"/>
      <c r="I115" s="11"/>
    </row>
    <row r="116" spans="1:9" x14ac:dyDescent="0.25">
      <c r="A116" s="12" t="s">
        <v>213</v>
      </c>
      <c r="B116" s="13">
        <v>0.68680555555555556</v>
      </c>
      <c r="C116" s="13">
        <v>0.69791666666666663</v>
      </c>
      <c r="D116" s="12">
        <v>148</v>
      </c>
      <c r="E116" s="12" t="s">
        <v>149</v>
      </c>
      <c r="F116" s="14"/>
      <c r="G116" s="12" t="s">
        <v>148</v>
      </c>
      <c r="H116" s="14">
        <v>178832</v>
      </c>
      <c r="I116" s="12" t="s">
        <v>150</v>
      </c>
    </row>
    <row r="117" spans="1:9" x14ac:dyDescent="0.25">
      <c r="A117" s="12" t="s">
        <v>213</v>
      </c>
      <c r="B117" s="13">
        <v>0.68819444444444444</v>
      </c>
      <c r="C117" s="13">
        <v>0.69930555555555551</v>
      </c>
      <c r="D117" s="12">
        <v>149</v>
      </c>
      <c r="E117" s="12" t="s">
        <v>154</v>
      </c>
      <c r="F117" s="14">
        <v>449455</v>
      </c>
      <c r="G117" s="12" t="s">
        <v>153</v>
      </c>
      <c r="H117" s="14">
        <v>166808</v>
      </c>
      <c r="I117" s="12" t="s">
        <v>155</v>
      </c>
    </row>
    <row r="118" spans="1:9" x14ac:dyDescent="0.25">
      <c r="A118" s="12" t="s">
        <v>213</v>
      </c>
      <c r="B118" s="13">
        <v>0.68958333333333299</v>
      </c>
      <c r="C118" s="13">
        <v>0.70069444444444395</v>
      </c>
      <c r="D118" s="12">
        <v>151</v>
      </c>
      <c r="E118" s="12" t="s">
        <v>160</v>
      </c>
      <c r="F118" s="14">
        <v>442822</v>
      </c>
      <c r="G118" s="12" t="s">
        <v>159</v>
      </c>
      <c r="H118" s="14">
        <v>179583</v>
      </c>
      <c r="I118" s="12" t="s">
        <v>161</v>
      </c>
    </row>
    <row r="119" spans="1:9" x14ac:dyDescent="0.25">
      <c r="A119" s="12" t="s">
        <v>213</v>
      </c>
      <c r="B119" s="13">
        <v>0.69097222222222199</v>
      </c>
      <c r="C119" s="13">
        <v>0.70208333333333295</v>
      </c>
      <c r="D119" s="12">
        <v>154</v>
      </c>
      <c r="E119" s="12" t="s">
        <v>172</v>
      </c>
      <c r="F119" s="14">
        <v>446397</v>
      </c>
      <c r="G119" s="12" t="s">
        <v>171</v>
      </c>
      <c r="H119" s="14">
        <v>154850</v>
      </c>
      <c r="I119" s="12" t="s">
        <v>173</v>
      </c>
    </row>
    <row r="120" spans="1:9" x14ac:dyDescent="0.25">
      <c r="A120" s="12" t="s">
        <v>213</v>
      </c>
      <c r="B120" s="13">
        <v>0.69236111111111098</v>
      </c>
      <c r="C120" s="13">
        <v>0.70347222222222205</v>
      </c>
      <c r="D120" s="12">
        <v>155</v>
      </c>
      <c r="E120" s="12" t="s">
        <v>176</v>
      </c>
      <c r="F120" s="14">
        <v>442826</v>
      </c>
      <c r="G120" s="12" t="s">
        <v>175</v>
      </c>
      <c r="H120" s="14">
        <v>170921</v>
      </c>
      <c r="I120" s="12" t="s">
        <v>177</v>
      </c>
    </row>
    <row r="121" spans="1:9" x14ac:dyDescent="0.25">
      <c r="A121" s="12" t="s">
        <v>179</v>
      </c>
      <c r="B121" s="13">
        <v>0.69374999999999998</v>
      </c>
      <c r="C121" s="13">
        <v>0.70486111111111105</v>
      </c>
      <c r="D121" s="12">
        <v>153</v>
      </c>
      <c r="E121" s="12" t="s">
        <v>165</v>
      </c>
      <c r="F121" s="14">
        <v>428230</v>
      </c>
      <c r="G121" s="12" t="s">
        <v>66</v>
      </c>
      <c r="H121" s="14">
        <v>163308</v>
      </c>
      <c r="I121" s="12" t="s">
        <v>166</v>
      </c>
    </row>
    <row r="122" spans="1:9" x14ac:dyDescent="0.25">
      <c r="A122" s="12" t="s">
        <v>179</v>
      </c>
      <c r="B122" s="13">
        <v>0.69513888888888897</v>
      </c>
      <c r="C122" s="13">
        <v>0.70625000000000004</v>
      </c>
      <c r="D122" s="12">
        <v>156</v>
      </c>
      <c r="E122" s="12" t="s">
        <v>184</v>
      </c>
      <c r="F122" s="14">
        <v>399929</v>
      </c>
      <c r="G122" s="12" t="s">
        <v>71</v>
      </c>
      <c r="H122" s="26"/>
      <c r="I122" s="12" t="s">
        <v>73</v>
      </c>
    </row>
    <row r="123" spans="1:9" x14ac:dyDescent="0.25">
      <c r="A123" s="12" t="s">
        <v>179</v>
      </c>
      <c r="B123" s="13">
        <v>0.69652777777777797</v>
      </c>
      <c r="C123" s="13">
        <v>0.70763888888888904</v>
      </c>
      <c r="D123" s="12">
        <v>154</v>
      </c>
      <c r="E123" s="12" t="s">
        <v>168</v>
      </c>
      <c r="F123" s="14">
        <v>433344</v>
      </c>
      <c r="G123" s="12" t="s">
        <v>167</v>
      </c>
      <c r="H123" s="26"/>
      <c r="I123" s="12" t="s">
        <v>169</v>
      </c>
    </row>
    <row r="124" spans="1:9" x14ac:dyDescent="0.25">
      <c r="A124" s="12" t="s">
        <v>179</v>
      </c>
      <c r="B124" s="13">
        <v>0.69791666666666696</v>
      </c>
      <c r="C124" s="13">
        <v>0.70902777777777803</v>
      </c>
      <c r="D124" s="12">
        <v>157</v>
      </c>
      <c r="E124" s="12" t="s">
        <v>185</v>
      </c>
      <c r="F124" s="14">
        <v>444148</v>
      </c>
      <c r="G124" s="12" t="s">
        <v>171</v>
      </c>
      <c r="H124" s="14">
        <v>154850</v>
      </c>
      <c r="I124" s="12" t="s">
        <v>173</v>
      </c>
    </row>
    <row r="125" spans="1:9" x14ac:dyDescent="0.25">
      <c r="A125" s="12" t="s">
        <v>179</v>
      </c>
      <c r="B125" s="13">
        <v>0.69930555555555596</v>
      </c>
      <c r="C125" s="13">
        <v>0.71041666666666703</v>
      </c>
      <c r="D125" s="12">
        <v>158</v>
      </c>
      <c r="E125" s="12" t="s">
        <v>181</v>
      </c>
      <c r="F125" s="14"/>
      <c r="G125" s="12" t="s">
        <v>180</v>
      </c>
      <c r="H125" s="14">
        <v>170252</v>
      </c>
      <c r="I125" s="12" t="s">
        <v>182</v>
      </c>
    </row>
    <row r="126" spans="1:9" x14ac:dyDescent="0.25">
      <c r="A126" s="1" t="s">
        <v>0</v>
      </c>
      <c r="B126" s="1" t="s">
        <v>201</v>
      </c>
      <c r="C126" s="1" t="s">
        <v>196</v>
      </c>
      <c r="D126" s="2" t="s">
        <v>197</v>
      </c>
      <c r="E126" s="1" t="s">
        <v>198</v>
      </c>
      <c r="F126" s="2" t="s">
        <v>199</v>
      </c>
      <c r="G126" s="1" t="s">
        <v>1</v>
      </c>
      <c r="H126" s="2" t="s">
        <v>200</v>
      </c>
      <c r="I126" s="1" t="s">
        <v>2</v>
      </c>
    </row>
    <row r="127" spans="1:9" x14ac:dyDescent="0.25">
      <c r="A127" s="11" t="s">
        <v>207</v>
      </c>
      <c r="B127" s="11"/>
      <c r="C127" s="11"/>
      <c r="D127" s="11"/>
      <c r="E127" s="11"/>
      <c r="F127" s="11"/>
      <c r="G127" s="11"/>
      <c r="H127" s="11"/>
      <c r="I127" s="11"/>
    </row>
    <row r="128" spans="1:9" x14ac:dyDescent="0.25">
      <c r="A128" s="12" t="s">
        <v>186</v>
      </c>
      <c r="B128" s="13">
        <v>0.71111111111111114</v>
      </c>
      <c r="C128" s="13">
        <v>0.72222222222222221</v>
      </c>
      <c r="D128" s="12">
        <v>158</v>
      </c>
      <c r="E128" s="12" t="s">
        <v>181</v>
      </c>
      <c r="F128" s="26"/>
      <c r="G128" s="12" t="s">
        <v>180</v>
      </c>
      <c r="H128" s="14">
        <v>170252</v>
      </c>
      <c r="I128" s="12" t="s">
        <v>182</v>
      </c>
    </row>
    <row r="129" spans="1:9" x14ac:dyDescent="0.25">
      <c r="A129" s="12" t="s">
        <v>186</v>
      </c>
      <c r="B129" s="13">
        <v>0.71250000000000002</v>
      </c>
      <c r="C129" s="13">
        <v>0.72361111111111109</v>
      </c>
      <c r="D129" s="12">
        <v>157</v>
      </c>
      <c r="E129" s="12" t="s">
        <v>185</v>
      </c>
      <c r="F129" s="14">
        <v>444148</v>
      </c>
      <c r="G129" s="12" t="s">
        <v>171</v>
      </c>
      <c r="H129" s="14">
        <v>154850</v>
      </c>
      <c r="I129" s="12" t="s">
        <v>173</v>
      </c>
    </row>
    <row r="130" spans="1:9" x14ac:dyDescent="0.25">
      <c r="A130" s="12" t="s">
        <v>186</v>
      </c>
      <c r="B130" s="13">
        <v>0.71388888888888902</v>
      </c>
      <c r="C130" s="13">
        <v>0.72499999999999998</v>
      </c>
      <c r="D130" s="12">
        <v>159</v>
      </c>
      <c r="E130" s="12" t="s">
        <v>189</v>
      </c>
      <c r="F130" s="14">
        <v>436221</v>
      </c>
      <c r="G130" s="12" t="s">
        <v>188</v>
      </c>
      <c r="H130" s="14">
        <v>169051</v>
      </c>
      <c r="I130" s="12" t="s">
        <v>190</v>
      </c>
    </row>
    <row r="131" spans="1:9" x14ac:dyDescent="0.25">
      <c r="A131" s="12" t="s">
        <v>186</v>
      </c>
      <c r="B131" s="13">
        <v>0.71527777777777801</v>
      </c>
      <c r="C131" s="13">
        <v>0.72638888888888897</v>
      </c>
      <c r="D131" s="12">
        <v>160</v>
      </c>
      <c r="E131" s="12" t="s">
        <v>192</v>
      </c>
      <c r="F131" s="14">
        <v>395453</v>
      </c>
      <c r="G131" s="12" t="s">
        <v>141</v>
      </c>
      <c r="H131" s="14">
        <v>168752</v>
      </c>
      <c r="I131" s="12" t="s">
        <v>193</v>
      </c>
    </row>
    <row r="132" spans="1:9" x14ac:dyDescent="0.25">
      <c r="A132" s="12" t="s">
        <v>186</v>
      </c>
      <c r="B132" s="13">
        <v>0.71666666666666701</v>
      </c>
      <c r="C132" s="13">
        <v>0.72777777777777797</v>
      </c>
      <c r="D132" s="12">
        <v>156</v>
      </c>
      <c r="E132" s="12" t="s">
        <v>184</v>
      </c>
      <c r="F132" s="14">
        <v>399929</v>
      </c>
      <c r="G132" s="12" t="s">
        <v>71</v>
      </c>
      <c r="H132" s="26"/>
      <c r="I132" s="12" t="s">
        <v>73</v>
      </c>
    </row>
    <row r="133" spans="1:9" x14ac:dyDescent="0.25">
      <c r="A133" s="12" t="s">
        <v>186</v>
      </c>
      <c r="B133" s="13">
        <v>0.718055555555556</v>
      </c>
      <c r="C133" s="13">
        <v>0.72916666666666696</v>
      </c>
      <c r="D133" s="12">
        <v>161</v>
      </c>
      <c r="E133" s="12" t="s">
        <v>187</v>
      </c>
      <c r="F133" s="14" t="s">
        <v>203</v>
      </c>
      <c r="G133" s="12" t="s">
        <v>137</v>
      </c>
      <c r="H133" s="14">
        <v>166808</v>
      </c>
      <c r="I133" s="12" t="s">
        <v>139</v>
      </c>
    </row>
    <row r="134" spans="1:9" x14ac:dyDescent="0.25">
      <c r="A134" s="12" t="s">
        <v>186</v>
      </c>
      <c r="B134" s="13">
        <v>0.719444444444444</v>
      </c>
      <c r="C134" s="13">
        <v>0.73055555555555596</v>
      </c>
      <c r="D134" s="12">
        <v>155</v>
      </c>
      <c r="E134" s="12" t="s">
        <v>176</v>
      </c>
      <c r="F134" s="14">
        <v>442826</v>
      </c>
      <c r="G134" s="12" t="s">
        <v>175</v>
      </c>
      <c r="H134" s="14">
        <v>170921</v>
      </c>
      <c r="I134" s="12" t="s">
        <v>177</v>
      </c>
    </row>
    <row r="135" spans="1:9" x14ac:dyDescent="0.25">
      <c r="A135" s="12" t="s">
        <v>186</v>
      </c>
      <c r="B135" s="13">
        <v>0.72083333333333299</v>
      </c>
      <c r="C135" s="13">
        <v>0.73194444444444395</v>
      </c>
      <c r="D135" s="12">
        <v>154</v>
      </c>
      <c r="E135" s="12" t="s">
        <v>172</v>
      </c>
      <c r="F135" s="14">
        <v>446397</v>
      </c>
      <c r="G135" s="12" t="s">
        <v>171</v>
      </c>
      <c r="H135" s="14">
        <v>154850</v>
      </c>
      <c r="I135" s="12" t="s">
        <v>173</v>
      </c>
    </row>
    <row r="136" spans="1:9" x14ac:dyDescent="0.25">
      <c r="A136" s="1" t="s">
        <v>0</v>
      </c>
      <c r="B136" s="1" t="s">
        <v>201</v>
      </c>
      <c r="C136" s="1" t="s">
        <v>196</v>
      </c>
      <c r="D136" s="2" t="s">
        <v>197</v>
      </c>
      <c r="E136" s="1" t="s">
        <v>198</v>
      </c>
      <c r="F136" s="2" t="s">
        <v>199</v>
      </c>
      <c r="G136" s="1" t="s">
        <v>1</v>
      </c>
      <c r="H136" s="2" t="s">
        <v>200</v>
      </c>
      <c r="I136" s="1" t="s">
        <v>2</v>
      </c>
    </row>
    <row r="137" spans="1:9" x14ac:dyDescent="0.25">
      <c r="A137" s="11" t="s">
        <v>207</v>
      </c>
      <c r="B137" s="11"/>
      <c r="C137" s="11"/>
      <c r="D137" s="11"/>
      <c r="E137" s="11"/>
      <c r="F137" s="11"/>
      <c r="G137" s="11"/>
      <c r="H137" s="11"/>
      <c r="I137" s="11"/>
    </row>
    <row r="138" spans="1:9" x14ac:dyDescent="0.25">
      <c r="A138" s="12" t="s">
        <v>194</v>
      </c>
      <c r="B138" s="13">
        <v>0.72777777777777775</v>
      </c>
      <c r="C138" s="13">
        <v>0.73888888888888893</v>
      </c>
      <c r="D138" s="12">
        <v>161</v>
      </c>
      <c r="E138" s="12" t="s">
        <v>187</v>
      </c>
      <c r="F138" s="14" t="s">
        <v>203</v>
      </c>
      <c r="G138" s="12" t="s">
        <v>137</v>
      </c>
      <c r="H138" s="14">
        <v>166808</v>
      </c>
      <c r="I138" s="12" t="s">
        <v>139</v>
      </c>
    </row>
    <row r="139" spans="1:9" x14ac:dyDescent="0.25">
      <c r="A139" s="12" t="s">
        <v>194</v>
      </c>
      <c r="B139" s="13">
        <v>0.72916666666666663</v>
      </c>
      <c r="C139" s="13">
        <v>0.74027777777777781</v>
      </c>
      <c r="D139" s="12">
        <v>159</v>
      </c>
      <c r="E139" s="12" t="s">
        <v>189</v>
      </c>
      <c r="F139" s="14">
        <v>436221</v>
      </c>
      <c r="G139" s="12" t="s">
        <v>188</v>
      </c>
      <c r="H139" s="14">
        <v>169051</v>
      </c>
      <c r="I139" s="12" t="s">
        <v>190</v>
      </c>
    </row>
    <row r="140" spans="1:9" x14ac:dyDescent="0.25">
      <c r="A140" s="12" t="s">
        <v>194</v>
      </c>
      <c r="B140" s="13">
        <v>0.73055555555555551</v>
      </c>
      <c r="C140" s="13">
        <v>0.74166666666666703</v>
      </c>
      <c r="D140" s="12">
        <v>160</v>
      </c>
      <c r="E140" s="12" t="s">
        <v>192</v>
      </c>
      <c r="F140" s="14">
        <v>395453</v>
      </c>
      <c r="G140" s="12" t="s">
        <v>141</v>
      </c>
      <c r="H140" s="14">
        <v>168752</v>
      </c>
      <c r="I140" s="12" t="s">
        <v>193</v>
      </c>
    </row>
  </sheetData>
  <mergeCells count="16">
    <mergeCell ref="A86:I86"/>
    <mergeCell ref="A94:I94"/>
    <mergeCell ref="A98:I98"/>
    <mergeCell ref="A115:I115"/>
    <mergeCell ref="A127:I127"/>
    <mergeCell ref="A137:I137"/>
    <mergeCell ref="A13:I13"/>
    <mergeCell ref="A18:I18"/>
    <mergeCell ref="A23:I23"/>
    <mergeCell ref="A21:I21"/>
    <mergeCell ref="A32:I32"/>
    <mergeCell ref="A59:I59"/>
    <mergeCell ref="A1:I1"/>
    <mergeCell ref="A2:I2"/>
    <mergeCell ref="A3:I3"/>
    <mergeCell ref="A5:I5"/>
  </mergeCells>
  <phoneticPr fontId="22" type="noConversion"/>
  <pageMargins left="0.7" right="0.7" top="0.75" bottom="0.75" header="0.3" footer="0.3"/>
  <pageSetup paperSize="9" scale="54" fitToHeight="0" orientation="landscape" r:id="rId1"/>
  <headerFooter>
    <oddHeader>&amp;C&amp;"Calibri"&amp;12&amp;K000000 Internal&amp;1#_x000D_</oddHeader>
    <oddFooter>&amp;C_x000D_&amp;1#&amp;"Calibri"&amp;12&amp;K000000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0"/>
  <sheetViews>
    <sheetView workbookViewId="0">
      <selection activeCell="D8" sqref="D8"/>
    </sheetView>
  </sheetViews>
  <sheetFormatPr defaultRowHeight="15" x14ac:dyDescent="0.25"/>
  <cols>
    <col min="1" max="1" width="26.42578125" customWidth="1"/>
  </cols>
  <sheetData>
    <row r="1" spans="1:2" ht="21" x14ac:dyDescent="0.25">
      <c r="A1" s="3"/>
      <c r="B1" s="3"/>
    </row>
    <row r="2" spans="1:2" x14ac:dyDescent="0.25">
      <c r="A2" s="4"/>
      <c r="B2" s="4"/>
    </row>
    <row r="3" spans="1:2" ht="18.75" x14ac:dyDescent="0.25">
      <c r="A3" s="5"/>
      <c r="B3" s="5"/>
    </row>
    <row r="6" spans="1:2" x14ac:dyDescent="0.25">
      <c r="A6" t="s">
        <v>7</v>
      </c>
      <c r="B6" t="str">
        <f>"07734805849"</f>
        <v>07734805849</v>
      </c>
    </row>
    <row r="8" spans="1:2" x14ac:dyDescent="0.25">
      <c r="A8" t="s">
        <v>16</v>
      </c>
      <c r="B8" t="str">
        <f>"07918660155"</f>
        <v>07918660155</v>
      </c>
    </row>
    <row r="9" spans="1:2" x14ac:dyDescent="0.25">
      <c r="A9" t="s">
        <v>12</v>
      </c>
      <c r="B9" t="str">
        <f>"07765915319"</f>
        <v>07765915319</v>
      </c>
    </row>
    <row r="10" spans="1:2" x14ac:dyDescent="0.25">
      <c r="A10" t="s">
        <v>7</v>
      </c>
      <c r="B10" t="str">
        <f>"07734805849"</f>
        <v>07734805849</v>
      </c>
    </row>
    <row r="11" spans="1:2" x14ac:dyDescent="0.25">
      <c r="A11" t="s">
        <v>16</v>
      </c>
      <c r="B11" t="str">
        <f>"07918660155"</f>
        <v>07918660155</v>
      </c>
    </row>
    <row r="14" spans="1:2" x14ac:dyDescent="0.25">
      <c r="A14" t="s">
        <v>16</v>
      </c>
      <c r="B14" t="str">
        <f>"07918660155"</f>
        <v>07918660155</v>
      </c>
    </row>
    <row r="16" spans="1:2" x14ac:dyDescent="0.25">
      <c r="A16" t="s">
        <v>16</v>
      </c>
      <c r="B16" t="str">
        <f>"07918660155"</f>
        <v>07918660155</v>
      </c>
    </row>
    <row r="19" spans="1:2" x14ac:dyDescent="0.25">
      <c r="A19" t="s">
        <v>16</v>
      </c>
      <c r="B19" t="str">
        <f>"07918660155"</f>
        <v>07918660155</v>
      </c>
    </row>
    <row r="20" spans="1:2" x14ac:dyDescent="0.25">
      <c r="A20" t="s">
        <v>25</v>
      </c>
      <c r="B20" t="str">
        <f>"07881471637"</f>
        <v>07881471637</v>
      </c>
    </row>
    <row r="24" spans="1:2" x14ac:dyDescent="0.25">
      <c r="A24" t="s">
        <v>30</v>
      </c>
      <c r="B24" t="str">
        <f>"07803245793"</f>
        <v>07803245793</v>
      </c>
    </row>
    <row r="25" spans="1:2" x14ac:dyDescent="0.25">
      <c r="A25" t="s">
        <v>34</v>
      </c>
      <c r="B25" t="str">
        <f>"07748 984051"</f>
        <v>07748 984051</v>
      </c>
    </row>
    <row r="26" spans="1:2" x14ac:dyDescent="0.25">
      <c r="A26" t="s">
        <v>38</v>
      </c>
      <c r="B26" t="str">
        <f>"07595546527"</f>
        <v>07595546527</v>
      </c>
    </row>
    <row r="27" spans="1:2" x14ac:dyDescent="0.25">
      <c r="A27" t="s">
        <v>42</v>
      </c>
      <c r="B27" t="str">
        <f>"07984524573"</f>
        <v>07984524573</v>
      </c>
    </row>
    <row r="28" spans="1:2" x14ac:dyDescent="0.25">
      <c r="A28" t="s">
        <v>46</v>
      </c>
      <c r="B28" t="str">
        <f>"07886 971869 "</f>
        <v xml:space="preserve">07886 971869 </v>
      </c>
    </row>
    <row r="29" spans="1:2" x14ac:dyDescent="0.25">
      <c r="A29" t="s">
        <v>7</v>
      </c>
      <c r="B29" t="str">
        <f>"07734805849"</f>
        <v>07734805849</v>
      </c>
    </row>
    <row r="30" spans="1:2" x14ac:dyDescent="0.25">
      <c r="A30" t="s">
        <v>7</v>
      </c>
      <c r="B30" t="str">
        <f>"07734805849"</f>
        <v>07734805849</v>
      </c>
    </row>
    <row r="33" spans="1:2" x14ac:dyDescent="0.25">
      <c r="A33" t="s">
        <v>7</v>
      </c>
      <c r="B33" t="str">
        <f>"07734805849"</f>
        <v>07734805849</v>
      </c>
    </row>
    <row r="34" spans="1:2" x14ac:dyDescent="0.25">
      <c r="A34" t="s">
        <v>59</v>
      </c>
      <c r="B34" t="str">
        <f>"07771591094"</f>
        <v>07771591094</v>
      </c>
    </row>
    <row r="35" spans="1:2" x14ac:dyDescent="0.25">
      <c r="A35" t="s">
        <v>54</v>
      </c>
      <c r="B35" t="str">
        <f>"07736288096"</f>
        <v>07736288096</v>
      </c>
    </row>
    <row r="36" spans="1:2" x14ac:dyDescent="0.25">
      <c r="A36" t="s">
        <v>38</v>
      </c>
      <c r="B36" t="str">
        <f>"07595546527"</f>
        <v>07595546527</v>
      </c>
    </row>
    <row r="37" spans="1:2" x14ac:dyDescent="0.25">
      <c r="A37" t="s">
        <v>63</v>
      </c>
      <c r="B37" t="str">
        <f>"07773683680"</f>
        <v>07773683680</v>
      </c>
    </row>
    <row r="38" spans="1:2" x14ac:dyDescent="0.25">
      <c r="A38" t="s">
        <v>42</v>
      </c>
      <c r="B38" t="str">
        <f>"07984524573"</f>
        <v>07984524573</v>
      </c>
    </row>
    <row r="39" spans="1:2" x14ac:dyDescent="0.25">
      <c r="A39" t="s">
        <v>91</v>
      </c>
      <c r="B39" t="str">
        <f>"07952058103"</f>
        <v>07952058103</v>
      </c>
    </row>
    <row r="40" spans="1:2" x14ac:dyDescent="0.25">
      <c r="A40" t="s">
        <v>63</v>
      </c>
      <c r="B40" t="str">
        <f>"07773683680"</f>
        <v>07773683680</v>
      </c>
    </row>
    <row r="41" spans="1:2" x14ac:dyDescent="0.25">
      <c r="A41" t="s">
        <v>69</v>
      </c>
      <c r="B41" t="str">
        <f>"+447772190874"</f>
        <v>+447772190874</v>
      </c>
    </row>
    <row r="42" spans="1:2" x14ac:dyDescent="0.25">
      <c r="A42" t="s">
        <v>46</v>
      </c>
      <c r="B42" t="str">
        <f>"07886 971869 "</f>
        <v xml:space="preserve">07886 971869 </v>
      </c>
    </row>
    <row r="43" spans="1:2" x14ac:dyDescent="0.25">
      <c r="A43" t="s">
        <v>74</v>
      </c>
      <c r="B43" t="str">
        <f>"07816488067"</f>
        <v>07816488067</v>
      </c>
    </row>
    <row r="44" spans="1:2" x14ac:dyDescent="0.25">
      <c r="A44" t="s">
        <v>78</v>
      </c>
      <c r="B44" t="str">
        <f>"07989653037"</f>
        <v>07989653037</v>
      </c>
    </row>
    <row r="45" spans="1:2" x14ac:dyDescent="0.25">
      <c r="A45" t="s">
        <v>42</v>
      </c>
      <c r="B45" t="str">
        <f>"07984524573"</f>
        <v>07984524573</v>
      </c>
    </row>
    <row r="46" spans="1:2" x14ac:dyDescent="0.25">
      <c r="A46" t="s">
        <v>7</v>
      </c>
      <c r="B46" t="str">
        <f>"07734805849"</f>
        <v>07734805849</v>
      </c>
    </row>
    <row r="47" spans="1:2" x14ac:dyDescent="0.25">
      <c r="A47" t="s">
        <v>82</v>
      </c>
      <c r="B47" t="str">
        <f>"07894068873"</f>
        <v>07894068873</v>
      </c>
    </row>
    <row r="48" spans="1:2" x14ac:dyDescent="0.25">
      <c r="A48" t="s">
        <v>86</v>
      </c>
      <c r="B48" t="str">
        <f>"07980739285"</f>
        <v>07980739285</v>
      </c>
    </row>
    <row r="49" spans="1:2" x14ac:dyDescent="0.25">
      <c r="A49" t="s">
        <v>34</v>
      </c>
      <c r="B49" t="str">
        <f>"07748 984051"</f>
        <v>07748 984051</v>
      </c>
    </row>
    <row r="50" spans="1:2" x14ac:dyDescent="0.25">
      <c r="A50" t="s">
        <v>91</v>
      </c>
      <c r="B50" t="str">
        <f>"07952058103"</f>
        <v>07952058103</v>
      </c>
    </row>
    <row r="51" spans="1:2" x14ac:dyDescent="0.25">
      <c r="A51" s="6"/>
      <c r="B51" s="6"/>
    </row>
    <row r="52" spans="1:2" x14ac:dyDescent="0.25">
      <c r="A52" t="s">
        <v>42</v>
      </c>
      <c r="B52" t="str">
        <f>"07984524573"</f>
        <v>07984524573</v>
      </c>
    </row>
    <row r="53" spans="1:2" x14ac:dyDescent="0.25">
      <c r="A53" t="s">
        <v>100</v>
      </c>
      <c r="B53" t="str">
        <f>"07961739105"</f>
        <v>07961739105</v>
      </c>
    </row>
    <row r="54" spans="1:2" x14ac:dyDescent="0.25">
      <c r="A54" t="s">
        <v>103</v>
      </c>
      <c r="B54" t="str">
        <f>"07748984051"</f>
        <v>07748984051</v>
      </c>
    </row>
    <row r="55" spans="1:2" x14ac:dyDescent="0.25">
      <c r="A55" t="s">
        <v>107</v>
      </c>
      <c r="B55" t="str">
        <f>"07515855753 "</f>
        <v xml:space="preserve">07515855753 </v>
      </c>
    </row>
    <row r="56" spans="1:2" x14ac:dyDescent="0.25">
      <c r="A56" t="s">
        <v>54</v>
      </c>
      <c r="B56" t="str">
        <f>"07736288096"</f>
        <v>07736288096</v>
      </c>
    </row>
    <row r="57" spans="1:2" x14ac:dyDescent="0.25">
      <c r="A57" t="s">
        <v>42</v>
      </c>
      <c r="B57" t="str">
        <f>"07984524573"</f>
        <v>07984524573</v>
      </c>
    </row>
    <row r="60" spans="1:2" x14ac:dyDescent="0.25">
      <c r="A60" t="s">
        <v>54</v>
      </c>
      <c r="B60" t="str">
        <f>"07736288096"</f>
        <v>07736288096</v>
      </c>
    </row>
    <row r="61" spans="1:2" x14ac:dyDescent="0.25">
      <c r="A61" t="s">
        <v>63</v>
      </c>
      <c r="B61" t="str">
        <f>"07773683680"</f>
        <v>07773683680</v>
      </c>
    </row>
    <row r="62" spans="1:2" x14ac:dyDescent="0.25">
      <c r="A62" t="s">
        <v>126</v>
      </c>
      <c r="B62" t="str">
        <f>"07717533879"</f>
        <v>07717533879</v>
      </c>
    </row>
    <row r="63" spans="1:2" x14ac:dyDescent="0.25">
      <c r="A63" t="s">
        <v>7</v>
      </c>
      <c r="B63" t="str">
        <f>"07734805849"</f>
        <v>07734805849</v>
      </c>
    </row>
    <row r="64" spans="1:2" x14ac:dyDescent="0.25">
      <c r="A64" t="s">
        <v>54</v>
      </c>
      <c r="B64" t="str">
        <f>"07920423127"</f>
        <v>07920423127</v>
      </c>
    </row>
    <row r="65" spans="1:2" x14ac:dyDescent="0.25">
      <c r="A65" t="s">
        <v>30</v>
      </c>
      <c r="B65" t="str">
        <f>"07803245793"</f>
        <v>07803245793</v>
      </c>
    </row>
    <row r="66" spans="1:2" x14ac:dyDescent="0.25">
      <c r="A66" t="s">
        <v>114</v>
      </c>
      <c r="B66" t="str">
        <f>"07932625509"</f>
        <v>07932625509</v>
      </c>
    </row>
    <row r="67" spans="1:2" x14ac:dyDescent="0.25">
      <c r="A67" t="s">
        <v>118</v>
      </c>
      <c r="B67" t="str">
        <f>"07812985324"</f>
        <v>07812985324</v>
      </c>
    </row>
    <row r="68" spans="1:2" x14ac:dyDescent="0.25">
      <c r="A68" t="s">
        <v>69</v>
      </c>
      <c r="B68" t="str">
        <f>"+447772190874"</f>
        <v>+447772190874</v>
      </c>
    </row>
    <row r="69" spans="1:2" x14ac:dyDescent="0.25">
      <c r="A69" t="s">
        <v>122</v>
      </c>
      <c r="B69" t="str">
        <f>"07917062551"</f>
        <v>07917062551</v>
      </c>
    </row>
    <row r="70" spans="1:2" x14ac:dyDescent="0.25">
      <c r="A70" t="s">
        <v>74</v>
      </c>
      <c r="B70" t="str">
        <f>"07816488067"</f>
        <v>07816488067</v>
      </c>
    </row>
    <row r="71" spans="1:2" x14ac:dyDescent="0.25">
      <c r="A71" t="s">
        <v>78</v>
      </c>
      <c r="B71" t="str">
        <f>"07989653037"</f>
        <v>07989653037</v>
      </c>
    </row>
    <row r="72" spans="1:2" x14ac:dyDescent="0.25">
      <c r="A72" t="s">
        <v>82</v>
      </c>
      <c r="B72" t="str">
        <f>"07894068873"</f>
        <v>07894068873</v>
      </c>
    </row>
    <row r="73" spans="1:2" x14ac:dyDescent="0.25">
      <c r="A73" t="s">
        <v>7</v>
      </c>
      <c r="B73" t="str">
        <f>"07734805849"</f>
        <v>07734805849</v>
      </c>
    </row>
    <row r="74" spans="1:2" x14ac:dyDescent="0.25">
      <c r="A74" t="s">
        <v>86</v>
      </c>
      <c r="B74" t="str">
        <f>"07980739285"</f>
        <v>07980739285</v>
      </c>
    </row>
    <row r="75" spans="1:2" x14ac:dyDescent="0.25">
      <c r="A75" t="s">
        <v>91</v>
      </c>
      <c r="B75" t="str">
        <f>"07952058103"</f>
        <v>07952058103</v>
      </c>
    </row>
    <row r="76" spans="1:2" x14ac:dyDescent="0.25">
      <c r="A76" t="s">
        <v>82</v>
      </c>
      <c r="B76" t="str">
        <f>"07894068873"</f>
        <v>07894068873</v>
      </c>
    </row>
    <row r="77" spans="1:2" x14ac:dyDescent="0.25">
      <c r="A77" t="s">
        <v>136</v>
      </c>
      <c r="B77" t="str">
        <f>"01691622804"</f>
        <v>01691622804</v>
      </c>
    </row>
    <row r="78" spans="1:2" x14ac:dyDescent="0.25">
      <c r="A78" t="s">
        <v>140</v>
      </c>
      <c r="B78" t="str">
        <f>"07801413560"</f>
        <v>07801413560</v>
      </c>
    </row>
    <row r="79" spans="1:2" x14ac:dyDescent="0.25">
      <c r="A79" t="s">
        <v>42</v>
      </c>
      <c r="B79" t="str">
        <f>"07984524573"</f>
        <v>07984524573</v>
      </c>
    </row>
    <row r="80" spans="1:2" x14ac:dyDescent="0.25">
      <c r="A80" t="s">
        <v>144</v>
      </c>
      <c r="B80" t="str">
        <f>"07957868180"</f>
        <v>07957868180</v>
      </c>
    </row>
    <row r="81" spans="1:2" x14ac:dyDescent="0.25">
      <c r="A81" t="s">
        <v>100</v>
      </c>
      <c r="B81" t="str">
        <f>"07961739105"</f>
        <v>07961739105</v>
      </c>
    </row>
    <row r="82" spans="1:2" x14ac:dyDescent="0.25">
      <c r="A82" t="s">
        <v>63</v>
      </c>
      <c r="B82" t="str">
        <f>"07773683680"</f>
        <v>07773683680</v>
      </c>
    </row>
    <row r="83" spans="1:2" x14ac:dyDescent="0.25">
      <c r="A83" t="s">
        <v>126</v>
      </c>
      <c r="B83" t="str">
        <f>"07717533879"</f>
        <v>07717533879</v>
      </c>
    </row>
    <row r="84" spans="1:2" x14ac:dyDescent="0.25">
      <c r="A84" t="s">
        <v>7</v>
      </c>
      <c r="B84" t="str">
        <f>"07734805849"</f>
        <v>07734805849</v>
      </c>
    </row>
    <row r="87" spans="1:2" x14ac:dyDescent="0.25">
      <c r="A87" t="s">
        <v>42</v>
      </c>
      <c r="B87" t="str">
        <f>"07984524573"</f>
        <v>07984524573</v>
      </c>
    </row>
    <row r="88" spans="1:2" x14ac:dyDescent="0.25">
      <c r="A88" t="s">
        <v>34</v>
      </c>
      <c r="B88" t="str">
        <f>"07748 984051"</f>
        <v>07748 984051</v>
      </c>
    </row>
    <row r="89" spans="1:2" x14ac:dyDescent="0.25">
      <c r="A89" t="s">
        <v>82</v>
      </c>
      <c r="B89" t="str">
        <f>"07894068873"</f>
        <v>07894068873</v>
      </c>
    </row>
    <row r="90" spans="1:2" x14ac:dyDescent="0.25">
      <c r="A90" t="s">
        <v>107</v>
      </c>
      <c r="B90" t="str">
        <f>"07515855753 "</f>
        <v xml:space="preserve">07515855753 </v>
      </c>
    </row>
    <row r="92" spans="1:2" x14ac:dyDescent="0.25">
      <c r="A92" t="s">
        <v>42</v>
      </c>
      <c r="B92" t="str">
        <f>"07984524573"</f>
        <v>07984524573</v>
      </c>
    </row>
    <row r="95" spans="1:2" x14ac:dyDescent="0.25">
      <c r="A95" t="s">
        <v>30</v>
      </c>
      <c r="B95" t="str">
        <f>"07803245793"</f>
        <v>07803245793</v>
      </c>
    </row>
    <row r="96" spans="1:2" x14ac:dyDescent="0.25">
      <c r="A96" t="s">
        <v>7</v>
      </c>
      <c r="B96" t="str">
        <f>"07734805849"</f>
        <v>07734805849</v>
      </c>
    </row>
    <row r="99" spans="1:2" x14ac:dyDescent="0.25">
      <c r="A99" t="s">
        <v>136</v>
      </c>
      <c r="B99" t="str">
        <f>"01691622804"</f>
        <v>01691622804</v>
      </c>
    </row>
    <row r="100" spans="1:2" x14ac:dyDescent="0.25">
      <c r="A100" t="s">
        <v>122</v>
      </c>
      <c r="B100" t="str">
        <f>"07917062551"</f>
        <v>07917062551</v>
      </c>
    </row>
    <row r="101" spans="1:2" x14ac:dyDescent="0.25">
      <c r="A101" t="s">
        <v>151</v>
      </c>
      <c r="B101" t="str">
        <f>"07966428317"</f>
        <v>07966428317</v>
      </c>
    </row>
    <row r="102" spans="1:2" x14ac:dyDescent="0.25">
      <c r="A102" t="s">
        <v>156</v>
      </c>
      <c r="B102" t="str">
        <f>"07951266784"</f>
        <v>07951266784</v>
      </c>
    </row>
    <row r="103" spans="1:2" x14ac:dyDescent="0.25">
      <c r="A103" t="s">
        <v>114</v>
      </c>
      <c r="B103" t="str">
        <f>"07932625509"</f>
        <v>07932625509</v>
      </c>
    </row>
    <row r="104" spans="1:2" x14ac:dyDescent="0.25">
      <c r="A104" t="s">
        <v>118</v>
      </c>
      <c r="B104" t="str">
        <f>"07812985324"</f>
        <v>07812985324</v>
      </c>
    </row>
    <row r="105" spans="1:2" x14ac:dyDescent="0.25">
      <c r="A105" t="s">
        <v>162</v>
      </c>
      <c r="B105" t="str">
        <f>"7833114751"</f>
        <v>7833114751</v>
      </c>
    </row>
    <row r="106" spans="1:2" x14ac:dyDescent="0.25">
      <c r="A106" t="s">
        <v>144</v>
      </c>
      <c r="B106" t="str">
        <f>"07957868180"</f>
        <v>07957868180</v>
      </c>
    </row>
    <row r="107" spans="1:2" x14ac:dyDescent="0.25">
      <c r="A107" t="s">
        <v>126</v>
      </c>
      <c r="B107" t="str">
        <f>"07717533879"</f>
        <v>07717533879</v>
      </c>
    </row>
    <row r="108" spans="1:2" x14ac:dyDescent="0.25">
      <c r="A108" t="s">
        <v>7</v>
      </c>
      <c r="B108" t="str">
        <f>"07734805849"</f>
        <v>07734805849</v>
      </c>
    </row>
    <row r="109" spans="1:2" x14ac:dyDescent="0.25">
      <c r="A109" t="s">
        <v>69</v>
      </c>
      <c r="B109" t="str">
        <f>"+447772190874"</f>
        <v>+447772190874</v>
      </c>
    </row>
    <row r="110" spans="1:2" x14ac:dyDescent="0.25">
      <c r="A110" t="s">
        <v>170</v>
      </c>
      <c r="B110" t="str">
        <f>"0754959916"</f>
        <v>0754959916</v>
      </c>
    </row>
    <row r="111" spans="1:2" x14ac:dyDescent="0.25">
      <c r="A111" t="s">
        <v>136</v>
      </c>
      <c r="B111" t="str">
        <f>"01691622804"</f>
        <v>01691622804</v>
      </c>
    </row>
    <row r="112" spans="1:2" x14ac:dyDescent="0.25">
      <c r="A112" t="s">
        <v>122</v>
      </c>
      <c r="B112" t="str">
        <f>"07917062551"</f>
        <v>07917062551</v>
      </c>
    </row>
    <row r="113" spans="1:2" x14ac:dyDescent="0.25">
      <c r="A113" t="s">
        <v>140</v>
      </c>
      <c r="B113" t="str">
        <f>"07801413560"</f>
        <v>07801413560</v>
      </c>
    </row>
    <row r="116" spans="1:2" x14ac:dyDescent="0.25">
      <c r="A116" t="s">
        <v>151</v>
      </c>
      <c r="B116" t="str">
        <f>"07966428317"</f>
        <v>07966428317</v>
      </c>
    </row>
    <row r="117" spans="1:2" x14ac:dyDescent="0.25">
      <c r="A117" t="s">
        <v>156</v>
      </c>
      <c r="B117" t="str">
        <f>"07951266784"</f>
        <v>07951266784</v>
      </c>
    </row>
    <row r="118" spans="1:2" x14ac:dyDescent="0.25">
      <c r="A118" t="s">
        <v>162</v>
      </c>
      <c r="B118" t="str">
        <f>"7833114751"</f>
        <v>7833114751</v>
      </c>
    </row>
    <row r="119" spans="1:2" x14ac:dyDescent="0.25">
      <c r="A119" t="s">
        <v>174</v>
      </c>
      <c r="B119" t="str">
        <f>"07977997560"</f>
        <v>07977997560</v>
      </c>
    </row>
    <row r="120" spans="1:2" x14ac:dyDescent="0.25">
      <c r="A120" t="s">
        <v>178</v>
      </c>
      <c r="B120" t="str">
        <f>"07400344412"</f>
        <v>07400344412</v>
      </c>
    </row>
    <row r="121" spans="1:2" x14ac:dyDescent="0.25">
      <c r="A121" t="s">
        <v>69</v>
      </c>
      <c r="B121" t="str">
        <f>"+447772190874"</f>
        <v>+447772190874</v>
      </c>
    </row>
    <row r="122" spans="1:2" x14ac:dyDescent="0.25">
      <c r="A122" t="s">
        <v>74</v>
      </c>
      <c r="B122" t="str">
        <f>"07816488067"</f>
        <v>07816488067</v>
      </c>
    </row>
    <row r="123" spans="1:2" x14ac:dyDescent="0.25">
      <c r="A123" t="s">
        <v>170</v>
      </c>
      <c r="B123" t="str">
        <f>"0754959916"</f>
        <v>0754959916</v>
      </c>
    </row>
    <row r="124" spans="1:2" x14ac:dyDescent="0.25">
      <c r="A124" t="s">
        <v>174</v>
      </c>
      <c r="B124" t="str">
        <f>"07977997560"</f>
        <v>07977997560</v>
      </c>
    </row>
    <row r="125" spans="1:2" x14ac:dyDescent="0.25">
      <c r="A125" t="s">
        <v>183</v>
      </c>
      <c r="B125" t="str">
        <f>"07444382158"</f>
        <v>07444382158</v>
      </c>
    </row>
    <row r="128" spans="1:2" x14ac:dyDescent="0.25">
      <c r="A128" t="s">
        <v>183</v>
      </c>
      <c r="B128" t="str">
        <f>"07444382158"</f>
        <v>07444382158</v>
      </c>
    </row>
    <row r="129" spans="1:2" x14ac:dyDescent="0.25">
      <c r="A129" t="s">
        <v>174</v>
      </c>
      <c r="B129" t="str">
        <f>"07977997560"</f>
        <v>07977997560</v>
      </c>
    </row>
    <row r="130" spans="1:2" x14ac:dyDescent="0.25">
      <c r="A130" t="s">
        <v>191</v>
      </c>
      <c r="B130" t="str">
        <f>"07735386464"</f>
        <v>07735386464</v>
      </c>
    </row>
    <row r="131" spans="1:2" x14ac:dyDescent="0.25">
      <c r="A131" t="s">
        <v>144</v>
      </c>
      <c r="B131" t="str">
        <f>"07957868180"</f>
        <v>07957868180</v>
      </c>
    </row>
    <row r="132" spans="1:2" x14ac:dyDescent="0.25">
      <c r="A132" t="s">
        <v>74</v>
      </c>
      <c r="B132" t="str">
        <f>"07816488067"</f>
        <v>07816488067</v>
      </c>
    </row>
    <row r="133" spans="1:2" x14ac:dyDescent="0.25">
      <c r="A133" t="s">
        <v>140</v>
      </c>
      <c r="B133" t="str">
        <f>"07801413560"</f>
        <v>07801413560</v>
      </c>
    </row>
    <row r="134" spans="1:2" x14ac:dyDescent="0.25">
      <c r="A134" t="s">
        <v>178</v>
      </c>
      <c r="B134" t="str">
        <f>"07400344412"</f>
        <v>07400344412</v>
      </c>
    </row>
    <row r="135" spans="1:2" x14ac:dyDescent="0.25">
      <c r="A135" t="s">
        <v>174</v>
      </c>
      <c r="B135" t="str">
        <f>"07977997560"</f>
        <v>07977997560</v>
      </c>
    </row>
    <row r="138" spans="1:2" x14ac:dyDescent="0.25">
      <c r="A138" t="s">
        <v>140</v>
      </c>
      <c r="B138" t="str">
        <f>"07801413560"</f>
        <v>07801413560</v>
      </c>
    </row>
    <row r="139" spans="1:2" x14ac:dyDescent="0.25">
      <c r="A139" t="s">
        <v>191</v>
      </c>
      <c r="B139" t="str">
        <f>"07735386464"</f>
        <v>07735386464</v>
      </c>
    </row>
    <row r="140" spans="1:2" x14ac:dyDescent="0.25">
      <c r="A140" t="s">
        <v>144</v>
      </c>
      <c r="B140" t="str">
        <f>"07957868180"</f>
        <v>07957868180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58C699E0C4CF4D95AF02BB49DB4802" ma:contentTypeVersion="20" ma:contentTypeDescription="Create a new document." ma:contentTypeScope="" ma:versionID="4c3580078cc321145052327f6136888b">
  <xsd:schema xmlns:xsd="http://www.w3.org/2001/XMLSchema" xmlns:xs="http://www.w3.org/2001/XMLSchema" xmlns:p="http://schemas.microsoft.com/office/2006/metadata/properties" xmlns:ns2="7e5c9a63-5c43-4778-8299-e809b83256c7" xmlns:ns3="aab86cad-15f1-480d-838b-973a6f8c71aa" targetNamespace="http://schemas.microsoft.com/office/2006/metadata/properties" ma:root="true" ma:fieldsID="a6bbad3f981a8c88be97e9c84e3310e0" ns2:_="" ns3:_="">
    <xsd:import namespace="7e5c9a63-5c43-4778-8299-e809b83256c7"/>
    <xsd:import namespace="aab86cad-15f1-480d-838b-973a6f8c71a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c9a63-5c43-4778-8299-e809b83256c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324948f8-a318-49d7-88fb-7efcd0b295fb}" ma:internalName="TaxCatchAll" ma:showField="CatchAllData" ma:web="7e5c9a63-5c43-4778-8299-e809b83256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b86cad-15f1-480d-838b-973a6f8c71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0f15edbe-b772-4d27-b0b0-8a5de8ba58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b86cad-15f1-480d-838b-973a6f8c71aa">
      <Terms xmlns="http://schemas.microsoft.com/office/infopath/2007/PartnerControls"/>
    </lcf76f155ced4ddcb4097134ff3c332f>
    <TaxCatchAll xmlns="7e5c9a63-5c43-4778-8299-e809b83256c7" xsi:nil="true"/>
  </documentManagement>
</p:properties>
</file>

<file path=customXml/itemProps1.xml><?xml version="1.0" encoding="utf-8"?>
<ds:datastoreItem xmlns:ds="http://schemas.openxmlformats.org/officeDocument/2006/customXml" ds:itemID="{1309AF1C-61DD-4BA3-B506-34B37B3BBB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c9a63-5c43-4778-8299-e809b83256c7"/>
    <ds:schemaRef ds:uri="aab86cad-15f1-480d-838b-973a6f8c7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3CEFBF-6AE6-4F4C-AB0D-5C52A43442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05D99C-69B4-4969-977D-4C42BBCCA613}">
  <ds:schemaRefs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7e5c9a63-5c43-4778-8299-e809b83256c7"/>
    <ds:schemaRef ds:uri="aab86cad-15f1-480d-838b-973a6f8c71aa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Reaseheath British Showjumping </vt:lpstr>
      <vt:lpstr>contacts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Ellen Butler</cp:lastModifiedBy>
  <cp:lastPrinted>2024-06-06T14:42:56Z</cp:lastPrinted>
  <dcterms:created xsi:type="dcterms:W3CDTF">2024-06-06T11:53:17Z</dcterms:created>
  <dcterms:modified xsi:type="dcterms:W3CDTF">2024-06-06T15:28:30Z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0x010100E358C699E0C4CF4D95AF02BB49DB4802</vt:lpwstr>
  </property>
  <property fmtid="{D5CDD505-2E9C-101B-9397-08002B2CF9AE}" pid="3" name="MSIP_Label_57db388f-0be5-435e-aac2-4e485e353eac_Enabled">
    <vt:lpwstr>true</vt:lpwstr>
  </property>
  <property fmtid="{D5CDD505-2E9C-101B-9397-08002B2CF9AE}" pid="4" name="MSIP_Label_57db388f-0be5-435e-aac2-4e485e353eac_SetDate">
    <vt:lpwstr>2024-06-06T11:53:36Z</vt:lpwstr>
  </property>
  <property fmtid="{D5CDD505-2E9C-101B-9397-08002B2CF9AE}" pid="5" name="MSIP_Label_57db388f-0be5-435e-aac2-4e485e353eac_Method">
    <vt:lpwstr>Standard</vt:lpwstr>
  </property>
  <property fmtid="{D5CDD505-2E9C-101B-9397-08002B2CF9AE}" pid="6" name="MSIP_Label_57db388f-0be5-435e-aac2-4e485e353eac_Name">
    <vt:lpwstr>57db388f-0be5-435e-aac2-4e485e353eac</vt:lpwstr>
  </property>
  <property fmtid="{D5CDD505-2E9C-101B-9397-08002B2CF9AE}" pid="7" name="MSIP_Label_57db388f-0be5-435e-aac2-4e485e353eac_SiteId">
    <vt:lpwstr>9bdfe7d5-a243-4280-a823-63d6da69be1c</vt:lpwstr>
  </property>
  <property fmtid="{D5CDD505-2E9C-101B-9397-08002B2CF9AE}" pid="8" name="MSIP_Label_57db388f-0be5-435e-aac2-4e485e353eac_ActionId">
    <vt:lpwstr>dd123f67-c527-4b6b-ab8f-9323e0e0d5e7</vt:lpwstr>
  </property>
  <property fmtid="{D5CDD505-2E9C-101B-9397-08002B2CF9AE}" pid="9" name="MSIP_Label_57db388f-0be5-435e-aac2-4e485e353eac_ContentBits">
    <vt:lpwstr>3</vt:lpwstr>
  </property>
  <property fmtid="{D5CDD505-2E9C-101B-9397-08002B2CF9AE}" pid="10" name="MediaServiceImageTags">
    <vt:lpwstr/>
  </property>
</Properties>
</file>